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KAALV\Desktop\Комбо калькуляторы\"/>
    </mc:Choice>
  </mc:AlternateContent>
  <xr:revisionPtr revIDLastSave="0" documentId="13_ncr:1_{88AF625E-584B-4C33-92B0-2D33B0FC4F0C}" xr6:coauthVersionLast="36" xr6:coauthVersionMax="36" xr10:uidLastSave="{00000000-0000-0000-0000-000000000000}"/>
  <workbookProtection workbookAlgorithmName="SHA-512" workbookHashValue="3q32Hn8Nen7CIKHGMp57FQXH2Y4umigZA++PMFH2neQbro976dK6vhcAInzzUxHidwmXq/ab0vRvcwfvIYv+hg==" workbookSaltValue="sYEuAD5r+b6MwNu+OgQymQ==" workbookSpinCount="100000" lockStructure="1"/>
  <bookViews>
    <workbookView xWindow="0" yWindow="0" windowWidth="28800" windowHeight="11535" xr2:uid="{00000000-000D-0000-FFFF-FFFF00000000}"/>
  </bookViews>
  <sheets>
    <sheet name="Калькулятор ставки, процентов" sheetId="1" r:id="rId1"/>
  </sheets>
  <definedNames>
    <definedName name="_xlnm._FilterDatabase" localSheetId="0" hidden="1">'Калькулятор ставки, процентов'!$C$33:$I$634</definedName>
    <definedName name="а_косарь_где">'Калькулятор ставки, процентов'!$BT$9</definedName>
    <definedName name="гусь">'Калькулятор ставки, процентов'!$BV$10</definedName>
    <definedName name="гусь_">'Калькулятор ставки, процентов'!$BR$8</definedName>
    <definedName name="должен_был_косарь_отдать">'Калькулятор ставки, процентов'!$BV$4</definedName>
    <definedName name="на_пенек_сел">'Калькулятор ставки, процентов'!$BT$12</definedName>
    <definedName name="_xlnm.Print_Area" localSheetId="0">'Калькулятор ставки, процентов'!$A$1:$G$739</definedName>
    <definedName name="петух">'Калькулятор ставки, процентов'!$BT$16</definedName>
    <definedName name="слепошарый">'Калькулятор ставки, процентов'!$BV$18</definedName>
  </definedNames>
  <calcPr calcId="191029"/>
  <customWorkbookViews>
    <customWorkbookView name="калькулятор" guid="{7503E951-1CC9-4A5E-BCBE-AF3E362DD6EE}" includePrintSettings="0" includeHiddenRowCol="0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E20" i="1"/>
  <c r="D16" i="1" l="1"/>
  <c r="E11" i="1" l="1"/>
  <c r="E16" i="1"/>
  <c r="N22" i="1" l="1"/>
  <c r="G12" i="1" l="1"/>
  <c r="B12" i="1" l="1"/>
  <c r="D18" i="1"/>
  <c r="E12" i="1"/>
  <c r="BV18" i="1" l="1"/>
  <c r="BT12" i="1"/>
  <c r="D19" i="1"/>
  <c r="B736" i="1" s="1"/>
  <c r="T28" i="1"/>
  <c r="J634" i="1"/>
  <c r="J29" i="1" s="1"/>
  <c r="C34" i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C622" i="1" s="1"/>
  <c r="C623" i="1" s="1"/>
  <c r="C624" i="1" s="1"/>
  <c r="C625" i="1" s="1"/>
  <c r="C626" i="1" s="1"/>
  <c r="C627" i="1" s="1"/>
  <c r="C628" i="1" s="1"/>
  <c r="C629" i="1" s="1"/>
  <c r="C630" i="1" s="1"/>
  <c r="C631" i="1" s="1"/>
  <c r="C632" i="1" s="1"/>
  <c r="T15" i="1"/>
  <c r="E14" i="1"/>
  <c r="H28" i="1" s="1"/>
  <c r="D28" i="1"/>
  <c r="D33" i="1" s="1"/>
  <c r="BV4" i="1" l="1"/>
  <c r="BV10" i="1" s="1"/>
  <c r="BT9" i="1"/>
  <c r="BS6" i="1"/>
  <c r="BS20" i="1" s="1"/>
  <c r="T29" i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T54" i="1" s="1"/>
  <c r="T55" i="1" s="1"/>
  <c r="T56" i="1" s="1"/>
  <c r="T57" i="1" s="1"/>
  <c r="T58" i="1" s="1"/>
  <c r="T59" i="1" s="1"/>
  <c r="T60" i="1" s="1"/>
  <c r="T61" i="1" s="1"/>
  <c r="T62" i="1" s="1"/>
  <c r="T63" i="1" s="1"/>
  <c r="T64" i="1" s="1"/>
  <c r="T65" i="1" s="1"/>
  <c r="T66" i="1" s="1"/>
  <c r="T67" i="1" s="1"/>
  <c r="T68" i="1" s="1"/>
  <c r="T69" i="1" s="1"/>
  <c r="T70" i="1" s="1"/>
  <c r="T71" i="1" s="1"/>
  <c r="T72" i="1" s="1"/>
  <c r="T73" i="1" s="1"/>
  <c r="T74" i="1" s="1"/>
  <c r="T75" i="1" s="1"/>
  <c r="T76" i="1" s="1"/>
  <c r="T77" i="1" s="1"/>
  <c r="T78" i="1" s="1"/>
  <c r="T79" i="1" s="1"/>
  <c r="T80" i="1" s="1"/>
  <c r="T81" i="1" s="1"/>
  <c r="T82" i="1" s="1"/>
  <c r="T83" i="1" s="1"/>
  <c r="T84" i="1" s="1"/>
  <c r="T85" i="1" s="1"/>
  <c r="T86" i="1" s="1"/>
  <c r="T87" i="1" s="1"/>
  <c r="T88" i="1" s="1"/>
  <c r="T89" i="1" s="1"/>
  <c r="T90" i="1" s="1"/>
  <c r="T91" i="1" s="1"/>
  <c r="T92" i="1" s="1"/>
  <c r="T93" i="1" s="1"/>
  <c r="T94" i="1" s="1"/>
  <c r="T95" i="1" s="1"/>
  <c r="T96" i="1" s="1"/>
  <c r="T97" i="1" s="1"/>
  <c r="T98" i="1" s="1"/>
  <c r="T99" i="1" s="1"/>
  <c r="T100" i="1" s="1"/>
  <c r="T101" i="1" s="1"/>
  <c r="T102" i="1" s="1"/>
  <c r="T103" i="1" s="1"/>
  <c r="T104" i="1" s="1"/>
  <c r="T105" i="1" s="1"/>
  <c r="T106" i="1" s="1"/>
  <c r="T107" i="1" s="1"/>
  <c r="T108" i="1" s="1"/>
  <c r="T109" i="1" s="1"/>
  <c r="T110" i="1" s="1"/>
  <c r="T111" i="1" s="1"/>
  <c r="T112" i="1" s="1"/>
  <c r="T113" i="1" s="1"/>
  <c r="T114" i="1" s="1"/>
  <c r="T115" i="1" s="1"/>
  <c r="T116" i="1" s="1"/>
  <c r="T117" i="1" s="1"/>
  <c r="T118" i="1" s="1"/>
  <c r="T119" i="1" s="1"/>
  <c r="T120" i="1" s="1"/>
  <c r="T121" i="1" s="1"/>
  <c r="T122" i="1" s="1"/>
  <c r="T123" i="1" s="1"/>
  <c r="T124" i="1" s="1"/>
  <c r="T125" i="1" s="1"/>
  <c r="T126" i="1" s="1"/>
  <c r="T127" i="1" s="1"/>
  <c r="T128" i="1" s="1"/>
  <c r="T129" i="1" s="1"/>
  <c r="T130" i="1" s="1"/>
  <c r="T131" i="1" s="1"/>
  <c r="T132" i="1" s="1"/>
  <c r="T133" i="1" s="1"/>
  <c r="T134" i="1" s="1"/>
  <c r="T135" i="1" s="1"/>
  <c r="T136" i="1" s="1"/>
  <c r="T137" i="1" s="1"/>
  <c r="T138" i="1" s="1"/>
  <c r="T139" i="1" s="1"/>
  <c r="T140" i="1" s="1"/>
  <c r="T141" i="1" s="1"/>
  <c r="T142" i="1" s="1"/>
  <c r="T143" i="1" s="1"/>
  <c r="T144" i="1" s="1"/>
  <c r="T145" i="1" s="1"/>
  <c r="T146" i="1" s="1"/>
  <c r="T147" i="1" s="1"/>
  <c r="T148" i="1" s="1"/>
  <c r="T149" i="1" s="1"/>
  <c r="T150" i="1" s="1"/>
  <c r="T151" i="1" s="1"/>
  <c r="T152" i="1" s="1"/>
  <c r="T153" i="1" s="1"/>
  <c r="T154" i="1" s="1"/>
  <c r="T155" i="1" s="1"/>
  <c r="T156" i="1" s="1"/>
  <c r="T157" i="1" s="1"/>
  <c r="T158" i="1" s="1"/>
  <c r="T159" i="1" s="1"/>
  <c r="T160" i="1" s="1"/>
  <c r="T161" i="1" s="1"/>
  <c r="T162" i="1" s="1"/>
  <c r="T163" i="1" s="1"/>
  <c r="T164" i="1" s="1"/>
  <c r="T165" i="1" s="1"/>
  <c r="T166" i="1" s="1"/>
  <c r="T167" i="1" s="1"/>
  <c r="T168" i="1" s="1"/>
  <c r="T169" i="1" s="1"/>
  <c r="T170" i="1" s="1"/>
  <c r="T171" i="1" s="1"/>
  <c r="T172" i="1" s="1"/>
  <c r="T173" i="1" s="1"/>
  <c r="T174" i="1" s="1"/>
  <c r="T175" i="1" s="1"/>
  <c r="T176" i="1" s="1"/>
  <c r="T177" i="1" s="1"/>
  <c r="T178" i="1" s="1"/>
  <c r="T179" i="1" s="1"/>
  <c r="T180" i="1" s="1"/>
  <c r="T181" i="1" s="1"/>
  <c r="T182" i="1" s="1"/>
  <c r="T183" i="1" s="1"/>
  <c r="T184" i="1" s="1"/>
  <c r="T185" i="1" s="1"/>
  <c r="T186" i="1" s="1"/>
  <c r="T187" i="1" s="1"/>
  <c r="T188" i="1" s="1"/>
  <c r="T189" i="1" s="1"/>
  <c r="T190" i="1" s="1"/>
  <c r="T191" i="1" s="1"/>
  <c r="T192" i="1" s="1"/>
  <c r="T193" i="1" s="1"/>
  <c r="T194" i="1" s="1"/>
  <c r="T195" i="1" s="1"/>
  <c r="T196" i="1" s="1"/>
  <c r="T197" i="1" s="1"/>
  <c r="T198" i="1" s="1"/>
  <c r="T199" i="1" s="1"/>
  <c r="T200" i="1" s="1"/>
  <c r="T201" i="1" s="1"/>
  <c r="T202" i="1" s="1"/>
  <c r="T203" i="1" s="1"/>
  <c r="T204" i="1" s="1"/>
  <c r="T205" i="1" s="1"/>
  <c r="T206" i="1" s="1"/>
  <c r="T207" i="1" s="1"/>
  <c r="T208" i="1" s="1"/>
  <c r="T209" i="1" s="1"/>
  <c r="T210" i="1" s="1"/>
  <c r="T211" i="1" s="1"/>
  <c r="T212" i="1" s="1"/>
  <c r="T213" i="1" s="1"/>
  <c r="T214" i="1" s="1"/>
  <c r="T215" i="1" s="1"/>
  <c r="T216" i="1" s="1"/>
  <c r="T217" i="1" s="1"/>
  <c r="T218" i="1" s="1"/>
  <c r="T219" i="1" s="1"/>
  <c r="T220" i="1" s="1"/>
  <c r="T221" i="1" s="1"/>
  <c r="T222" i="1" s="1"/>
  <c r="T223" i="1" s="1"/>
  <c r="T224" i="1" s="1"/>
  <c r="T225" i="1" s="1"/>
  <c r="T226" i="1" s="1"/>
  <c r="T227" i="1" s="1"/>
  <c r="T228" i="1" s="1"/>
  <c r="T229" i="1" s="1"/>
  <c r="T230" i="1" s="1"/>
  <c r="T231" i="1" s="1"/>
  <c r="T232" i="1" s="1"/>
  <c r="T233" i="1" s="1"/>
  <c r="T234" i="1" s="1"/>
  <c r="T235" i="1" s="1"/>
  <c r="T236" i="1" s="1"/>
  <c r="T237" i="1" s="1"/>
  <c r="T238" i="1" s="1"/>
  <c r="T239" i="1" s="1"/>
  <c r="T240" i="1" s="1"/>
  <c r="T241" i="1" s="1"/>
  <c r="T242" i="1" s="1"/>
  <c r="T243" i="1" s="1"/>
  <c r="T244" i="1" s="1"/>
  <c r="T245" i="1" s="1"/>
  <c r="T246" i="1" s="1"/>
  <c r="T247" i="1" s="1"/>
  <c r="T248" i="1" s="1"/>
  <c r="T249" i="1" s="1"/>
  <c r="T250" i="1" s="1"/>
  <c r="T251" i="1" s="1"/>
  <c r="T252" i="1" s="1"/>
  <c r="T253" i="1" s="1"/>
  <c r="T254" i="1" s="1"/>
  <c r="T255" i="1" s="1"/>
  <c r="T256" i="1" s="1"/>
  <c r="T257" i="1" s="1"/>
  <c r="T258" i="1" s="1"/>
  <c r="T259" i="1" s="1"/>
  <c r="T260" i="1" s="1"/>
  <c r="T261" i="1" s="1"/>
  <c r="T262" i="1" s="1"/>
  <c r="T263" i="1" s="1"/>
  <c r="T264" i="1" s="1"/>
  <c r="T265" i="1" s="1"/>
  <c r="T266" i="1" s="1"/>
  <c r="T267" i="1" s="1"/>
  <c r="T268" i="1" s="1"/>
  <c r="T269" i="1" s="1"/>
  <c r="T270" i="1" s="1"/>
  <c r="T271" i="1" s="1"/>
  <c r="T272" i="1" s="1"/>
  <c r="T273" i="1" s="1"/>
  <c r="T274" i="1" s="1"/>
  <c r="T275" i="1" s="1"/>
  <c r="T276" i="1" s="1"/>
  <c r="T277" i="1" s="1"/>
  <c r="T278" i="1" s="1"/>
  <c r="T279" i="1" s="1"/>
  <c r="T280" i="1" s="1"/>
  <c r="T281" i="1" s="1"/>
  <c r="T282" i="1" s="1"/>
  <c r="T283" i="1" s="1"/>
  <c r="T284" i="1" s="1"/>
  <c r="T285" i="1" s="1"/>
  <c r="T286" i="1" s="1"/>
  <c r="T287" i="1" s="1"/>
  <c r="T288" i="1" s="1"/>
  <c r="T289" i="1" s="1"/>
  <c r="T290" i="1" s="1"/>
  <c r="T291" i="1" s="1"/>
  <c r="T292" i="1" s="1"/>
  <c r="T293" i="1" s="1"/>
  <c r="T294" i="1" s="1"/>
  <c r="T295" i="1" s="1"/>
  <c r="T296" i="1" s="1"/>
  <c r="T297" i="1" s="1"/>
  <c r="T298" i="1" s="1"/>
  <c r="T299" i="1" s="1"/>
  <c r="T300" i="1" s="1"/>
  <c r="T301" i="1" s="1"/>
  <c r="T302" i="1" s="1"/>
  <c r="T303" i="1" s="1"/>
  <c r="T304" i="1" s="1"/>
  <c r="T305" i="1" s="1"/>
  <c r="T306" i="1" s="1"/>
  <c r="T307" i="1" s="1"/>
  <c r="T308" i="1" s="1"/>
  <c r="T309" i="1" s="1"/>
  <c r="T310" i="1" s="1"/>
  <c r="T311" i="1" s="1"/>
  <c r="T312" i="1" s="1"/>
  <c r="T313" i="1" s="1"/>
  <c r="T314" i="1" s="1"/>
  <c r="T315" i="1" s="1"/>
  <c r="T316" i="1" s="1"/>
  <c r="T317" i="1" s="1"/>
  <c r="T318" i="1" s="1"/>
  <c r="T319" i="1" s="1"/>
  <c r="T320" i="1" s="1"/>
  <c r="T321" i="1" s="1"/>
  <c r="T322" i="1" s="1"/>
  <c r="T323" i="1" s="1"/>
  <c r="T324" i="1" s="1"/>
  <c r="T325" i="1" s="1"/>
  <c r="T326" i="1" s="1"/>
  <c r="T327" i="1" s="1"/>
  <c r="T328" i="1" s="1"/>
  <c r="T329" i="1" s="1"/>
  <c r="T330" i="1" s="1"/>
  <c r="T331" i="1" s="1"/>
  <c r="T332" i="1" s="1"/>
  <c r="T333" i="1" s="1"/>
  <c r="T334" i="1" s="1"/>
  <c r="T335" i="1" s="1"/>
  <c r="T336" i="1" s="1"/>
  <c r="T337" i="1" s="1"/>
  <c r="T338" i="1" s="1"/>
  <c r="T339" i="1" s="1"/>
  <c r="T340" i="1" s="1"/>
  <c r="T341" i="1" s="1"/>
  <c r="T342" i="1" s="1"/>
  <c r="T343" i="1" s="1"/>
  <c r="T344" i="1" s="1"/>
  <c r="T345" i="1" s="1"/>
  <c r="T346" i="1" s="1"/>
  <c r="T347" i="1" s="1"/>
  <c r="T348" i="1" s="1"/>
  <c r="T349" i="1" s="1"/>
  <c r="T350" i="1" s="1"/>
  <c r="T351" i="1" s="1"/>
  <c r="T352" i="1" s="1"/>
  <c r="T353" i="1" s="1"/>
  <c r="T354" i="1" s="1"/>
  <c r="T355" i="1" s="1"/>
  <c r="T356" i="1" s="1"/>
  <c r="T357" i="1" s="1"/>
  <c r="T358" i="1" s="1"/>
  <c r="T359" i="1" s="1"/>
  <c r="T360" i="1" s="1"/>
  <c r="T361" i="1" s="1"/>
  <c r="T362" i="1" s="1"/>
  <c r="T363" i="1" s="1"/>
  <c r="T364" i="1" s="1"/>
  <c r="T365" i="1" s="1"/>
  <c r="T366" i="1" s="1"/>
  <c r="T367" i="1" s="1"/>
  <c r="T368" i="1" s="1"/>
  <c r="T369" i="1" s="1"/>
  <c r="T370" i="1" s="1"/>
  <c r="T371" i="1" s="1"/>
  <c r="T372" i="1" s="1"/>
  <c r="T373" i="1" s="1"/>
  <c r="T374" i="1" s="1"/>
  <c r="T375" i="1" s="1"/>
  <c r="T376" i="1" s="1"/>
  <c r="T377" i="1" s="1"/>
  <c r="T378" i="1" s="1"/>
  <c r="T379" i="1" s="1"/>
  <c r="T380" i="1" s="1"/>
  <c r="T381" i="1" s="1"/>
  <c r="T382" i="1" s="1"/>
  <c r="T383" i="1" s="1"/>
  <c r="T384" i="1" s="1"/>
  <c r="T385" i="1" s="1"/>
  <c r="T386" i="1" s="1"/>
  <c r="T387" i="1" s="1"/>
  <c r="T388" i="1" s="1"/>
  <c r="T389" i="1" s="1"/>
  <c r="T390" i="1" s="1"/>
  <c r="T391" i="1" s="1"/>
  <c r="T392" i="1" s="1"/>
  <c r="T393" i="1" s="1"/>
  <c r="T394" i="1" s="1"/>
  <c r="T395" i="1" s="1"/>
  <c r="T396" i="1" s="1"/>
  <c r="T397" i="1" s="1"/>
  <c r="T398" i="1" s="1"/>
  <c r="T399" i="1" s="1"/>
  <c r="T400" i="1" s="1"/>
  <c r="T401" i="1" s="1"/>
  <c r="T402" i="1" s="1"/>
  <c r="T403" i="1" s="1"/>
  <c r="T404" i="1" s="1"/>
  <c r="T405" i="1" s="1"/>
  <c r="T406" i="1" s="1"/>
  <c r="T407" i="1" s="1"/>
  <c r="T408" i="1" s="1"/>
  <c r="T409" i="1" s="1"/>
  <c r="T410" i="1" s="1"/>
  <c r="T411" i="1" s="1"/>
  <c r="T412" i="1" s="1"/>
  <c r="T413" i="1" s="1"/>
  <c r="T414" i="1" s="1"/>
  <c r="T415" i="1" s="1"/>
  <c r="T416" i="1" s="1"/>
  <c r="T417" i="1" s="1"/>
  <c r="T418" i="1" s="1"/>
  <c r="T419" i="1" s="1"/>
  <c r="T420" i="1" s="1"/>
  <c r="T421" i="1" s="1"/>
  <c r="T422" i="1" s="1"/>
  <c r="T423" i="1" s="1"/>
  <c r="T424" i="1" s="1"/>
  <c r="T425" i="1" s="1"/>
  <c r="T426" i="1" s="1"/>
  <c r="T427" i="1" s="1"/>
  <c r="T428" i="1" s="1"/>
  <c r="T429" i="1" s="1"/>
  <c r="T430" i="1" s="1"/>
  <c r="T431" i="1" s="1"/>
  <c r="T432" i="1" s="1"/>
  <c r="T433" i="1" s="1"/>
  <c r="T434" i="1" s="1"/>
  <c r="T435" i="1" s="1"/>
  <c r="T436" i="1" s="1"/>
  <c r="T437" i="1" s="1"/>
  <c r="T438" i="1" s="1"/>
  <c r="T439" i="1" s="1"/>
  <c r="T440" i="1" s="1"/>
  <c r="T441" i="1" s="1"/>
  <c r="T442" i="1" s="1"/>
  <c r="T443" i="1" s="1"/>
  <c r="T444" i="1" s="1"/>
  <c r="T445" i="1" s="1"/>
  <c r="T446" i="1" s="1"/>
  <c r="T447" i="1" s="1"/>
  <c r="T448" i="1" s="1"/>
  <c r="T449" i="1" s="1"/>
  <c r="T450" i="1" s="1"/>
  <c r="T451" i="1" s="1"/>
  <c r="T452" i="1" s="1"/>
  <c r="T453" i="1" s="1"/>
  <c r="T454" i="1" s="1"/>
  <c r="T455" i="1" s="1"/>
  <c r="T456" i="1" s="1"/>
  <c r="T457" i="1" s="1"/>
  <c r="T458" i="1" s="1"/>
  <c r="T459" i="1" s="1"/>
  <c r="T460" i="1" s="1"/>
  <c r="T461" i="1" s="1"/>
  <c r="T462" i="1" s="1"/>
  <c r="T463" i="1" s="1"/>
  <c r="T464" i="1" s="1"/>
  <c r="T465" i="1" s="1"/>
  <c r="T466" i="1" s="1"/>
  <c r="T467" i="1" s="1"/>
  <c r="T468" i="1" s="1"/>
  <c r="T469" i="1" s="1"/>
  <c r="T470" i="1" s="1"/>
  <c r="T471" i="1" s="1"/>
  <c r="T472" i="1" s="1"/>
  <c r="T473" i="1" s="1"/>
  <c r="T474" i="1" s="1"/>
  <c r="T475" i="1" s="1"/>
  <c r="T476" i="1" s="1"/>
  <c r="T477" i="1" s="1"/>
  <c r="T478" i="1" s="1"/>
  <c r="T479" i="1" s="1"/>
  <c r="T480" i="1" s="1"/>
  <c r="T481" i="1" s="1"/>
  <c r="T482" i="1" s="1"/>
  <c r="T483" i="1" s="1"/>
  <c r="T484" i="1" s="1"/>
  <c r="T485" i="1" s="1"/>
  <c r="T486" i="1" s="1"/>
  <c r="T487" i="1" s="1"/>
  <c r="T488" i="1" s="1"/>
  <c r="T489" i="1" s="1"/>
  <c r="T490" i="1" s="1"/>
  <c r="T491" i="1" s="1"/>
  <c r="T492" i="1" s="1"/>
  <c r="T493" i="1" s="1"/>
  <c r="T494" i="1" s="1"/>
  <c r="T495" i="1" s="1"/>
  <c r="T496" i="1" s="1"/>
  <c r="T497" i="1" s="1"/>
  <c r="T498" i="1" s="1"/>
  <c r="T499" i="1" s="1"/>
  <c r="T500" i="1" s="1"/>
  <c r="T501" i="1" s="1"/>
  <c r="T502" i="1" s="1"/>
  <c r="T503" i="1" s="1"/>
  <c r="T504" i="1" s="1"/>
  <c r="T505" i="1" s="1"/>
  <c r="T506" i="1" s="1"/>
  <c r="T507" i="1" s="1"/>
  <c r="T508" i="1" s="1"/>
  <c r="T509" i="1" s="1"/>
  <c r="T510" i="1" s="1"/>
  <c r="T511" i="1" s="1"/>
  <c r="T512" i="1" s="1"/>
  <c r="T513" i="1" s="1"/>
  <c r="T514" i="1" s="1"/>
  <c r="T515" i="1" s="1"/>
  <c r="T516" i="1" s="1"/>
  <c r="T517" i="1" s="1"/>
  <c r="T518" i="1" s="1"/>
  <c r="T519" i="1" s="1"/>
  <c r="T520" i="1" s="1"/>
  <c r="T521" i="1" s="1"/>
  <c r="T522" i="1" s="1"/>
  <c r="T523" i="1" s="1"/>
  <c r="T524" i="1" s="1"/>
  <c r="T525" i="1" s="1"/>
  <c r="T526" i="1" s="1"/>
  <c r="T527" i="1" s="1"/>
  <c r="T528" i="1" s="1"/>
  <c r="T529" i="1" s="1"/>
  <c r="T530" i="1" s="1"/>
  <c r="T531" i="1" s="1"/>
  <c r="T532" i="1" s="1"/>
  <c r="T533" i="1" s="1"/>
  <c r="T534" i="1" s="1"/>
  <c r="T535" i="1" s="1"/>
  <c r="T536" i="1" s="1"/>
  <c r="T537" i="1" s="1"/>
  <c r="T538" i="1" s="1"/>
  <c r="T539" i="1" s="1"/>
  <c r="T540" i="1" s="1"/>
  <c r="T541" i="1" s="1"/>
  <c r="T542" i="1" s="1"/>
  <c r="T543" i="1" s="1"/>
  <c r="T544" i="1" s="1"/>
  <c r="T545" i="1" s="1"/>
  <c r="T546" i="1" s="1"/>
  <c r="T547" i="1" s="1"/>
  <c r="T548" i="1" s="1"/>
  <c r="T549" i="1" s="1"/>
  <c r="T550" i="1" s="1"/>
  <c r="T551" i="1" s="1"/>
  <c r="T552" i="1" s="1"/>
  <c r="T553" i="1" s="1"/>
  <c r="T554" i="1" s="1"/>
  <c r="T555" i="1" s="1"/>
  <c r="T556" i="1" s="1"/>
  <c r="T557" i="1" s="1"/>
  <c r="T558" i="1" s="1"/>
  <c r="T559" i="1" s="1"/>
  <c r="T560" i="1" s="1"/>
  <c r="T561" i="1" s="1"/>
  <c r="T562" i="1" s="1"/>
  <c r="T563" i="1" s="1"/>
  <c r="T564" i="1" s="1"/>
  <c r="T565" i="1" s="1"/>
  <c r="T566" i="1" s="1"/>
  <c r="T567" i="1" s="1"/>
  <c r="T568" i="1" s="1"/>
  <c r="T569" i="1" s="1"/>
  <c r="T570" i="1" s="1"/>
  <c r="T571" i="1" s="1"/>
  <c r="T572" i="1" s="1"/>
  <c r="T573" i="1" s="1"/>
  <c r="T574" i="1" s="1"/>
  <c r="T575" i="1" s="1"/>
  <c r="T576" i="1" s="1"/>
  <c r="T577" i="1" s="1"/>
  <c r="T578" i="1" s="1"/>
  <c r="T579" i="1" s="1"/>
  <c r="T580" i="1" s="1"/>
  <c r="T581" i="1" s="1"/>
  <c r="T582" i="1" s="1"/>
  <c r="T583" i="1" s="1"/>
  <c r="T584" i="1" s="1"/>
  <c r="T585" i="1" s="1"/>
  <c r="T586" i="1" s="1"/>
  <c r="T587" i="1" s="1"/>
  <c r="T588" i="1" s="1"/>
  <c r="T589" i="1" s="1"/>
  <c r="T590" i="1" s="1"/>
  <c r="T591" i="1" s="1"/>
  <c r="T592" i="1" s="1"/>
  <c r="T593" i="1" s="1"/>
  <c r="T594" i="1" s="1"/>
  <c r="T595" i="1" s="1"/>
  <c r="T596" i="1" s="1"/>
  <c r="T597" i="1" s="1"/>
  <c r="T598" i="1" s="1"/>
  <c r="T599" i="1" s="1"/>
  <c r="T600" i="1" s="1"/>
  <c r="T601" i="1" s="1"/>
  <c r="T602" i="1" s="1"/>
  <c r="T603" i="1" s="1"/>
  <c r="T604" i="1" s="1"/>
  <c r="T605" i="1" s="1"/>
  <c r="T606" i="1" s="1"/>
  <c r="T607" i="1" s="1"/>
  <c r="T608" i="1" s="1"/>
  <c r="T609" i="1" s="1"/>
  <c r="T610" i="1" s="1"/>
  <c r="T611" i="1" s="1"/>
  <c r="T612" i="1" s="1"/>
  <c r="T613" i="1" s="1"/>
  <c r="T614" i="1" s="1"/>
  <c r="T615" i="1" s="1"/>
  <c r="T616" i="1" s="1"/>
  <c r="T617" i="1" s="1"/>
  <c r="T618" i="1" s="1"/>
  <c r="T619" i="1" s="1"/>
  <c r="T620" i="1" s="1"/>
  <c r="T621" i="1" s="1"/>
  <c r="T622" i="1" s="1"/>
  <c r="T623" i="1" s="1"/>
  <c r="T624" i="1" s="1"/>
  <c r="T625" i="1" s="1"/>
  <c r="T626" i="1" s="1"/>
  <c r="T627" i="1" s="1"/>
  <c r="C22" i="1" l="1"/>
  <c r="F28" i="1" l="1"/>
  <c r="U28" i="1" s="1"/>
  <c r="G33" i="1" s="1"/>
  <c r="D24" i="1" s="1"/>
  <c r="U29" i="1" l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U49" i="1" s="1"/>
  <c r="U50" i="1" s="1"/>
  <c r="U51" i="1" s="1"/>
  <c r="U52" i="1" s="1"/>
  <c r="U53" i="1" s="1"/>
  <c r="U54" i="1" s="1"/>
  <c r="U55" i="1" s="1"/>
  <c r="U56" i="1" s="1"/>
  <c r="U57" i="1" s="1"/>
  <c r="U58" i="1" s="1"/>
  <c r="U59" i="1" s="1"/>
  <c r="U60" i="1" s="1"/>
  <c r="U61" i="1" s="1"/>
  <c r="U62" i="1" s="1"/>
  <c r="U63" i="1" s="1"/>
  <c r="U64" i="1" s="1"/>
  <c r="U65" i="1" s="1"/>
  <c r="U66" i="1" s="1"/>
  <c r="U67" i="1" s="1"/>
  <c r="U68" i="1" s="1"/>
  <c r="U69" i="1" s="1"/>
  <c r="U70" i="1" s="1"/>
  <c r="U71" i="1" s="1"/>
  <c r="U72" i="1" s="1"/>
  <c r="U73" i="1" s="1"/>
  <c r="U74" i="1" s="1"/>
  <c r="U75" i="1" s="1"/>
  <c r="U76" i="1" s="1"/>
  <c r="U77" i="1" s="1"/>
  <c r="U78" i="1" s="1"/>
  <c r="U79" i="1" s="1"/>
  <c r="U80" i="1" s="1"/>
  <c r="U81" i="1" s="1"/>
  <c r="U82" i="1" s="1"/>
  <c r="U83" i="1" s="1"/>
  <c r="U84" i="1" s="1"/>
  <c r="U85" i="1" s="1"/>
  <c r="U86" i="1" s="1"/>
  <c r="U87" i="1" s="1"/>
  <c r="U88" i="1" s="1"/>
  <c r="U89" i="1" s="1"/>
  <c r="U90" i="1" s="1"/>
  <c r="U91" i="1" s="1"/>
  <c r="U92" i="1" s="1"/>
  <c r="U93" i="1" s="1"/>
  <c r="U94" i="1" s="1"/>
  <c r="U95" i="1" s="1"/>
  <c r="U96" i="1" s="1"/>
  <c r="U97" i="1" s="1"/>
  <c r="U98" i="1" s="1"/>
  <c r="U99" i="1" s="1"/>
  <c r="U100" i="1" s="1"/>
  <c r="U101" i="1" s="1"/>
  <c r="U102" i="1" s="1"/>
  <c r="U103" i="1" s="1"/>
  <c r="U104" i="1" s="1"/>
  <c r="U105" i="1" s="1"/>
  <c r="U106" i="1" s="1"/>
  <c r="U107" i="1" s="1"/>
  <c r="U108" i="1" s="1"/>
  <c r="U109" i="1" s="1"/>
  <c r="U110" i="1" s="1"/>
  <c r="U111" i="1" s="1"/>
  <c r="U112" i="1" s="1"/>
  <c r="U113" i="1" s="1"/>
  <c r="U114" i="1" s="1"/>
  <c r="U115" i="1" s="1"/>
  <c r="U116" i="1" s="1"/>
  <c r="U117" i="1" s="1"/>
  <c r="U118" i="1" s="1"/>
  <c r="U119" i="1" s="1"/>
  <c r="U120" i="1" s="1"/>
  <c r="U121" i="1" s="1"/>
  <c r="U122" i="1" s="1"/>
  <c r="U123" i="1" s="1"/>
  <c r="U124" i="1" s="1"/>
  <c r="U125" i="1" s="1"/>
  <c r="U126" i="1" s="1"/>
  <c r="U127" i="1" s="1"/>
  <c r="U128" i="1" s="1"/>
  <c r="U129" i="1" s="1"/>
  <c r="U130" i="1" s="1"/>
  <c r="U131" i="1" s="1"/>
  <c r="U132" i="1" s="1"/>
  <c r="U133" i="1" s="1"/>
  <c r="U134" i="1" s="1"/>
  <c r="U135" i="1" s="1"/>
  <c r="U136" i="1" s="1"/>
  <c r="U137" i="1" s="1"/>
  <c r="U138" i="1" s="1"/>
  <c r="U139" i="1" s="1"/>
  <c r="U140" i="1" s="1"/>
  <c r="U141" i="1" s="1"/>
  <c r="U142" i="1" s="1"/>
  <c r="U143" i="1" s="1"/>
  <c r="U144" i="1" s="1"/>
  <c r="U145" i="1" s="1"/>
  <c r="U146" i="1" s="1"/>
  <c r="U147" i="1" s="1"/>
  <c r="U148" i="1" s="1"/>
  <c r="U149" i="1" s="1"/>
  <c r="U150" i="1" s="1"/>
  <c r="U151" i="1" s="1"/>
  <c r="U152" i="1" s="1"/>
  <c r="U153" i="1" s="1"/>
  <c r="U154" i="1" s="1"/>
  <c r="U155" i="1" s="1"/>
  <c r="U156" i="1" s="1"/>
  <c r="U157" i="1" s="1"/>
  <c r="U158" i="1" s="1"/>
  <c r="U159" i="1" s="1"/>
  <c r="U160" i="1" s="1"/>
  <c r="U161" i="1" s="1"/>
  <c r="U162" i="1" s="1"/>
  <c r="U163" i="1" s="1"/>
  <c r="U164" i="1" s="1"/>
  <c r="U165" i="1" s="1"/>
  <c r="U166" i="1" s="1"/>
  <c r="U167" i="1" s="1"/>
  <c r="U168" i="1" s="1"/>
  <c r="U169" i="1" s="1"/>
  <c r="U170" i="1" s="1"/>
  <c r="U171" i="1" s="1"/>
  <c r="U172" i="1" s="1"/>
  <c r="U173" i="1" s="1"/>
  <c r="U174" i="1" s="1"/>
  <c r="U175" i="1" s="1"/>
  <c r="U176" i="1" s="1"/>
  <c r="U177" i="1" s="1"/>
  <c r="U178" i="1" s="1"/>
  <c r="U179" i="1" s="1"/>
  <c r="U180" i="1" s="1"/>
  <c r="U181" i="1" s="1"/>
  <c r="U182" i="1" s="1"/>
  <c r="U183" i="1" s="1"/>
  <c r="U184" i="1" s="1"/>
  <c r="U185" i="1" s="1"/>
  <c r="U186" i="1" s="1"/>
  <c r="U187" i="1" s="1"/>
  <c r="U188" i="1" s="1"/>
  <c r="U189" i="1" s="1"/>
  <c r="U190" i="1" s="1"/>
  <c r="U191" i="1" s="1"/>
  <c r="U192" i="1" s="1"/>
  <c r="U193" i="1" s="1"/>
  <c r="U194" i="1" s="1"/>
  <c r="U195" i="1" s="1"/>
  <c r="U196" i="1" s="1"/>
  <c r="U197" i="1" s="1"/>
  <c r="U198" i="1" s="1"/>
  <c r="U199" i="1" s="1"/>
  <c r="U200" i="1" s="1"/>
  <c r="U201" i="1" s="1"/>
  <c r="U202" i="1" s="1"/>
  <c r="U203" i="1" s="1"/>
  <c r="U204" i="1" s="1"/>
  <c r="U205" i="1" s="1"/>
  <c r="U206" i="1" s="1"/>
  <c r="U207" i="1" s="1"/>
  <c r="U208" i="1" s="1"/>
  <c r="U209" i="1" s="1"/>
  <c r="U210" i="1" s="1"/>
  <c r="U211" i="1" s="1"/>
  <c r="U212" i="1" s="1"/>
  <c r="U213" i="1" s="1"/>
  <c r="U214" i="1" s="1"/>
  <c r="U215" i="1" s="1"/>
  <c r="U216" i="1" s="1"/>
  <c r="U217" i="1" s="1"/>
  <c r="U218" i="1" s="1"/>
  <c r="U219" i="1" s="1"/>
  <c r="U220" i="1" s="1"/>
  <c r="U221" i="1" s="1"/>
  <c r="U222" i="1" s="1"/>
  <c r="U223" i="1" s="1"/>
  <c r="U224" i="1" s="1"/>
  <c r="U225" i="1" s="1"/>
  <c r="U226" i="1" s="1"/>
  <c r="U227" i="1" s="1"/>
  <c r="U228" i="1" s="1"/>
  <c r="U229" i="1" s="1"/>
  <c r="U230" i="1" s="1"/>
  <c r="U231" i="1" s="1"/>
  <c r="U232" i="1" s="1"/>
  <c r="U233" i="1" s="1"/>
  <c r="U234" i="1" s="1"/>
  <c r="U235" i="1" s="1"/>
  <c r="U236" i="1" s="1"/>
  <c r="U237" i="1" s="1"/>
  <c r="U238" i="1" s="1"/>
  <c r="U239" i="1" s="1"/>
  <c r="U240" i="1" s="1"/>
  <c r="U241" i="1" s="1"/>
  <c r="U242" i="1" s="1"/>
  <c r="U243" i="1" s="1"/>
  <c r="U244" i="1" s="1"/>
  <c r="U245" i="1" s="1"/>
  <c r="U246" i="1" s="1"/>
  <c r="U247" i="1" s="1"/>
  <c r="U248" i="1" s="1"/>
  <c r="U249" i="1" s="1"/>
  <c r="U250" i="1" s="1"/>
  <c r="U251" i="1" s="1"/>
  <c r="U252" i="1" s="1"/>
  <c r="U253" i="1" s="1"/>
  <c r="U254" i="1" s="1"/>
  <c r="U255" i="1" s="1"/>
  <c r="U256" i="1" s="1"/>
  <c r="U257" i="1" s="1"/>
  <c r="U258" i="1" s="1"/>
  <c r="U259" i="1" s="1"/>
  <c r="U260" i="1" s="1"/>
  <c r="U261" i="1" s="1"/>
  <c r="U262" i="1" s="1"/>
  <c r="U263" i="1" s="1"/>
  <c r="U264" i="1" s="1"/>
  <c r="U265" i="1" s="1"/>
  <c r="U266" i="1" s="1"/>
  <c r="U267" i="1" s="1"/>
  <c r="U268" i="1" s="1"/>
  <c r="U269" i="1" s="1"/>
  <c r="U270" i="1" s="1"/>
  <c r="U271" i="1" s="1"/>
  <c r="U272" i="1" s="1"/>
  <c r="U273" i="1" s="1"/>
  <c r="U274" i="1" s="1"/>
  <c r="U275" i="1" s="1"/>
  <c r="U276" i="1" s="1"/>
  <c r="U277" i="1" s="1"/>
  <c r="U278" i="1" s="1"/>
  <c r="U279" i="1" s="1"/>
  <c r="U280" i="1" s="1"/>
  <c r="U281" i="1" s="1"/>
  <c r="U282" i="1" s="1"/>
  <c r="U283" i="1" s="1"/>
  <c r="U284" i="1" s="1"/>
  <c r="U285" i="1" s="1"/>
  <c r="U286" i="1" s="1"/>
  <c r="U287" i="1" s="1"/>
  <c r="U288" i="1" s="1"/>
  <c r="U289" i="1" s="1"/>
  <c r="U290" i="1" s="1"/>
  <c r="U291" i="1" s="1"/>
  <c r="U292" i="1" s="1"/>
  <c r="U293" i="1" s="1"/>
  <c r="U294" i="1" s="1"/>
  <c r="U295" i="1" s="1"/>
  <c r="U296" i="1" s="1"/>
  <c r="U297" i="1" s="1"/>
  <c r="U298" i="1" s="1"/>
  <c r="U299" i="1" s="1"/>
  <c r="U300" i="1" s="1"/>
  <c r="U301" i="1" s="1"/>
  <c r="U302" i="1" s="1"/>
  <c r="U303" i="1" s="1"/>
  <c r="U304" i="1" s="1"/>
  <c r="U305" i="1" s="1"/>
  <c r="U306" i="1" s="1"/>
  <c r="U307" i="1" s="1"/>
  <c r="U308" i="1" s="1"/>
  <c r="U309" i="1" s="1"/>
  <c r="U310" i="1" s="1"/>
  <c r="U311" i="1" s="1"/>
  <c r="U312" i="1" s="1"/>
  <c r="U313" i="1" s="1"/>
  <c r="U314" i="1" s="1"/>
  <c r="U315" i="1" s="1"/>
  <c r="U316" i="1" s="1"/>
  <c r="U317" i="1" s="1"/>
  <c r="U318" i="1" s="1"/>
  <c r="U319" i="1" s="1"/>
  <c r="U320" i="1" s="1"/>
  <c r="U321" i="1" s="1"/>
  <c r="U322" i="1" s="1"/>
  <c r="U323" i="1" s="1"/>
  <c r="U324" i="1" s="1"/>
  <c r="U325" i="1" s="1"/>
  <c r="U326" i="1" s="1"/>
  <c r="U327" i="1" s="1"/>
  <c r="U328" i="1" s="1"/>
  <c r="U329" i="1" s="1"/>
  <c r="U330" i="1" s="1"/>
  <c r="U331" i="1" s="1"/>
  <c r="U332" i="1" s="1"/>
  <c r="U333" i="1" s="1"/>
  <c r="U334" i="1" s="1"/>
  <c r="U335" i="1" s="1"/>
  <c r="U336" i="1" s="1"/>
  <c r="U337" i="1" s="1"/>
  <c r="U338" i="1" s="1"/>
  <c r="U339" i="1" s="1"/>
  <c r="U340" i="1" s="1"/>
  <c r="U341" i="1" s="1"/>
  <c r="U342" i="1" s="1"/>
  <c r="U343" i="1" s="1"/>
  <c r="U344" i="1" s="1"/>
  <c r="U345" i="1" s="1"/>
  <c r="U346" i="1" s="1"/>
  <c r="U347" i="1" s="1"/>
  <c r="U348" i="1" s="1"/>
  <c r="U349" i="1" s="1"/>
  <c r="U350" i="1" s="1"/>
  <c r="U351" i="1" s="1"/>
  <c r="U352" i="1" s="1"/>
  <c r="U353" i="1" s="1"/>
  <c r="U354" i="1" s="1"/>
  <c r="U355" i="1" s="1"/>
  <c r="U356" i="1" s="1"/>
  <c r="U357" i="1" s="1"/>
  <c r="U358" i="1" s="1"/>
  <c r="U359" i="1" s="1"/>
  <c r="U360" i="1" s="1"/>
  <c r="U361" i="1" s="1"/>
  <c r="U362" i="1" s="1"/>
  <c r="U363" i="1" s="1"/>
  <c r="U364" i="1" s="1"/>
  <c r="U365" i="1" s="1"/>
  <c r="U366" i="1" s="1"/>
  <c r="U367" i="1" s="1"/>
  <c r="U368" i="1" s="1"/>
  <c r="U369" i="1" s="1"/>
  <c r="U370" i="1" s="1"/>
  <c r="U371" i="1" s="1"/>
  <c r="U372" i="1" s="1"/>
  <c r="U373" i="1" s="1"/>
  <c r="U374" i="1" s="1"/>
  <c r="U375" i="1" s="1"/>
  <c r="U376" i="1" s="1"/>
  <c r="U377" i="1" s="1"/>
  <c r="U378" i="1" s="1"/>
  <c r="U379" i="1" s="1"/>
  <c r="U380" i="1" s="1"/>
  <c r="U381" i="1" s="1"/>
  <c r="U382" i="1" s="1"/>
  <c r="U383" i="1" s="1"/>
  <c r="U384" i="1" s="1"/>
  <c r="U385" i="1" s="1"/>
  <c r="U386" i="1" s="1"/>
  <c r="U387" i="1" s="1"/>
  <c r="U388" i="1" s="1"/>
  <c r="U389" i="1" s="1"/>
  <c r="U390" i="1" s="1"/>
  <c r="U391" i="1" s="1"/>
  <c r="U392" i="1" s="1"/>
  <c r="U393" i="1" s="1"/>
  <c r="U394" i="1" s="1"/>
  <c r="U395" i="1" s="1"/>
  <c r="U396" i="1" s="1"/>
  <c r="U397" i="1" s="1"/>
  <c r="U398" i="1" s="1"/>
  <c r="U399" i="1" s="1"/>
  <c r="U400" i="1" s="1"/>
  <c r="U401" i="1" s="1"/>
  <c r="U402" i="1" s="1"/>
  <c r="U403" i="1" s="1"/>
  <c r="U404" i="1" s="1"/>
  <c r="U405" i="1" s="1"/>
  <c r="U406" i="1" s="1"/>
  <c r="U407" i="1" s="1"/>
  <c r="U408" i="1" s="1"/>
  <c r="U409" i="1" s="1"/>
  <c r="U410" i="1" s="1"/>
  <c r="U411" i="1" s="1"/>
  <c r="U412" i="1" s="1"/>
  <c r="U413" i="1" s="1"/>
  <c r="U414" i="1" s="1"/>
  <c r="U415" i="1" s="1"/>
  <c r="U416" i="1" s="1"/>
  <c r="U417" i="1" s="1"/>
  <c r="U418" i="1" s="1"/>
  <c r="U419" i="1" s="1"/>
  <c r="U420" i="1" s="1"/>
  <c r="U421" i="1" s="1"/>
  <c r="U422" i="1" s="1"/>
  <c r="U423" i="1" s="1"/>
  <c r="U424" i="1" s="1"/>
  <c r="U425" i="1" s="1"/>
  <c r="U426" i="1" s="1"/>
  <c r="U427" i="1" s="1"/>
  <c r="U428" i="1" s="1"/>
  <c r="U429" i="1" s="1"/>
  <c r="U430" i="1" s="1"/>
  <c r="U431" i="1" s="1"/>
  <c r="U432" i="1" s="1"/>
  <c r="U433" i="1" s="1"/>
  <c r="U434" i="1" s="1"/>
  <c r="U435" i="1" s="1"/>
  <c r="U436" i="1" s="1"/>
  <c r="U437" i="1" s="1"/>
  <c r="U438" i="1" s="1"/>
  <c r="U439" i="1" s="1"/>
  <c r="U440" i="1" s="1"/>
  <c r="U441" i="1" s="1"/>
  <c r="U442" i="1" s="1"/>
  <c r="U443" i="1" s="1"/>
  <c r="U444" i="1" s="1"/>
  <c r="U445" i="1" s="1"/>
  <c r="U446" i="1" s="1"/>
  <c r="U447" i="1" s="1"/>
  <c r="U448" i="1" s="1"/>
  <c r="U449" i="1" s="1"/>
  <c r="U450" i="1" s="1"/>
  <c r="U451" i="1" s="1"/>
  <c r="U452" i="1" s="1"/>
  <c r="U453" i="1" s="1"/>
  <c r="U454" i="1" s="1"/>
  <c r="U455" i="1" s="1"/>
  <c r="U456" i="1" s="1"/>
  <c r="U457" i="1" s="1"/>
  <c r="U458" i="1" s="1"/>
  <c r="U459" i="1" s="1"/>
  <c r="U460" i="1" s="1"/>
  <c r="U461" i="1" s="1"/>
  <c r="U462" i="1" s="1"/>
  <c r="U463" i="1" s="1"/>
  <c r="U464" i="1" s="1"/>
  <c r="U465" i="1" s="1"/>
  <c r="U466" i="1" s="1"/>
  <c r="U467" i="1" s="1"/>
  <c r="U468" i="1" s="1"/>
  <c r="U469" i="1" s="1"/>
  <c r="U470" i="1" s="1"/>
  <c r="U471" i="1" s="1"/>
  <c r="U472" i="1" s="1"/>
  <c r="U473" i="1" s="1"/>
  <c r="U474" i="1" s="1"/>
  <c r="U475" i="1" s="1"/>
  <c r="U476" i="1" s="1"/>
  <c r="U477" i="1" s="1"/>
  <c r="U478" i="1" s="1"/>
  <c r="U479" i="1" s="1"/>
  <c r="U480" i="1" s="1"/>
  <c r="U481" i="1" s="1"/>
  <c r="U482" i="1" s="1"/>
  <c r="U483" i="1" s="1"/>
  <c r="U484" i="1" s="1"/>
  <c r="U485" i="1" s="1"/>
  <c r="U486" i="1" s="1"/>
  <c r="U487" i="1" s="1"/>
  <c r="U488" i="1" s="1"/>
  <c r="U489" i="1" s="1"/>
  <c r="U490" i="1" s="1"/>
  <c r="U491" i="1" s="1"/>
  <c r="U492" i="1" s="1"/>
  <c r="U493" i="1" s="1"/>
  <c r="U494" i="1" s="1"/>
  <c r="U495" i="1" s="1"/>
  <c r="U496" i="1" s="1"/>
  <c r="U497" i="1" s="1"/>
  <c r="U498" i="1" s="1"/>
  <c r="U499" i="1" s="1"/>
  <c r="U500" i="1" s="1"/>
  <c r="U501" i="1" s="1"/>
  <c r="U502" i="1" s="1"/>
  <c r="U503" i="1" s="1"/>
  <c r="U504" i="1" s="1"/>
  <c r="U505" i="1" s="1"/>
  <c r="U506" i="1" s="1"/>
  <c r="U507" i="1" s="1"/>
  <c r="U508" i="1" s="1"/>
  <c r="U509" i="1" s="1"/>
  <c r="U510" i="1" s="1"/>
  <c r="U511" i="1" s="1"/>
  <c r="U512" i="1" s="1"/>
  <c r="U513" i="1" s="1"/>
  <c r="U514" i="1" s="1"/>
  <c r="U515" i="1" s="1"/>
  <c r="U516" i="1" s="1"/>
  <c r="U517" i="1" s="1"/>
  <c r="U518" i="1" s="1"/>
  <c r="U519" i="1" s="1"/>
  <c r="U520" i="1" s="1"/>
  <c r="U521" i="1" s="1"/>
  <c r="U522" i="1" s="1"/>
  <c r="U523" i="1" s="1"/>
  <c r="U524" i="1" s="1"/>
  <c r="U525" i="1" s="1"/>
  <c r="U526" i="1" s="1"/>
  <c r="U527" i="1" s="1"/>
  <c r="U528" i="1" s="1"/>
  <c r="U529" i="1" s="1"/>
  <c r="U530" i="1" s="1"/>
  <c r="U531" i="1" s="1"/>
  <c r="U532" i="1" s="1"/>
  <c r="U533" i="1" s="1"/>
  <c r="U534" i="1" s="1"/>
  <c r="U535" i="1" s="1"/>
  <c r="U536" i="1" s="1"/>
  <c r="U537" i="1" s="1"/>
  <c r="U538" i="1" s="1"/>
  <c r="U539" i="1" s="1"/>
  <c r="U540" i="1" s="1"/>
  <c r="U541" i="1" s="1"/>
  <c r="U542" i="1" s="1"/>
  <c r="U543" i="1" s="1"/>
  <c r="U544" i="1" s="1"/>
  <c r="U545" i="1" s="1"/>
  <c r="U546" i="1" s="1"/>
  <c r="U547" i="1" s="1"/>
  <c r="U548" i="1" s="1"/>
  <c r="U549" i="1" s="1"/>
  <c r="U550" i="1" s="1"/>
  <c r="U551" i="1" s="1"/>
  <c r="U552" i="1" s="1"/>
  <c r="U553" i="1" s="1"/>
  <c r="U554" i="1" s="1"/>
  <c r="U555" i="1" s="1"/>
  <c r="U556" i="1" s="1"/>
  <c r="U557" i="1" s="1"/>
  <c r="U558" i="1" s="1"/>
  <c r="U559" i="1" s="1"/>
  <c r="U560" i="1" s="1"/>
  <c r="U561" i="1" s="1"/>
  <c r="U562" i="1" s="1"/>
  <c r="U563" i="1" s="1"/>
  <c r="U564" i="1" s="1"/>
  <c r="U565" i="1" s="1"/>
  <c r="U566" i="1" s="1"/>
  <c r="U567" i="1" s="1"/>
  <c r="U568" i="1" s="1"/>
  <c r="U569" i="1" s="1"/>
  <c r="U570" i="1" s="1"/>
  <c r="U571" i="1" s="1"/>
  <c r="U572" i="1" s="1"/>
  <c r="U573" i="1" s="1"/>
  <c r="U574" i="1" s="1"/>
  <c r="U575" i="1" s="1"/>
  <c r="U576" i="1" s="1"/>
  <c r="U577" i="1" s="1"/>
  <c r="U578" i="1" s="1"/>
  <c r="U579" i="1" s="1"/>
  <c r="U580" i="1" s="1"/>
  <c r="U581" i="1" s="1"/>
  <c r="U582" i="1" s="1"/>
  <c r="U583" i="1" s="1"/>
  <c r="U584" i="1" s="1"/>
  <c r="U585" i="1" s="1"/>
  <c r="U586" i="1" s="1"/>
  <c r="U587" i="1" s="1"/>
  <c r="U588" i="1" s="1"/>
  <c r="U589" i="1" s="1"/>
  <c r="U590" i="1" s="1"/>
  <c r="U591" i="1" s="1"/>
  <c r="U592" i="1" s="1"/>
  <c r="U593" i="1" s="1"/>
  <c r="U594" i="1" s="1"/>
  <c r="U595" i="1" s="1"/>
  <c r="U596" i="1" s="1"/>
  <c r="U597" i="1" s="1"/>
  <c r="U598" i="1" s="1"/>
  <c r="U599" i="1" s="1"/>
  <c r="U600" i="1" s="1"/>
  <c r="U601" i="1" s="1"/>
  <c r="U602" i="1" s="1"/>
  <c r="U603" i="1" s="1"/>
  <c r="U604" i="1" s="1"/>
  <c r="U605" i="1" s="1"/>
  <c r="U606" i="1" s="1"/>
  <c r="U607" i="1" s="1"/>
  <c r="U608" i="1" s="1"/>
  <c r="U609" i="1" s="1"/>
  <c r="U610" i="1" s="1"/>
  <c r="U611" i="1" s="1"/>
  <c r="U612" i="1" s="1"/>
  <c r="U613" i="1" s="1"/>
  <c r="U614" i="1" s="1"/>
  <c r="U615" i="1" s="1"/>
  <c r="U616" i="1" s="1"/>
  <c r="U617" i="1" s="1"/>
  <c r="U618" i="1" s="1"/>
  <c r="U619" i="1" s="1"/>
  <c r="U620" i="1" s="1"/>
  <c r="U621" i="1" s="1"/>
  <c r="U622" i="1" s="1"/>
  <c r="U623" i="1" s="1"/>
  <c r="U624" i="1" s="1"/>
  <c r="U625" i="1" s="1"/>
  <c r="U626" i="1" s="1"/>
  <c r="U627" i="1" s="1"/>
  <c r="E33" i="1"/>
  <c r="F33" i="1" l="1"/>
  <c r="D34" i="1" s="1"/>
  <c r="G34" i="1" s="1"/>
  <c r="E34" i="1" l="1"/>
  <c r="F34" i="1" s="1"/>
  <c r="D35" i="1" s="1"/>
  <c r="G35" i="1" s="1"/>
  <c r="E35" i="1" l="1"/>
  <c r="F35" i="1" l="1"/>
  <c r="D36" i="1" s="1"/>
  <c r="G36" i="1" s="1"/>
  <c r="E36" i="1" l="1"/>
  <c r="F36" i="1" l="1"/>
  <c r="D37" i="1" s="1"/>
  <c r="G37" i="1" s="1"/>
  <c r="E37" i="1" l="1"/>
  <c r="F37" i="1" l="1"/>
  <c r="D38" i="1" s="1"/>
  <c r="G38" i="1" s="1"/>
  <c r="E38" i="1" l="1"/>
  <c r="F38" i="1" l="1"/>
  <c r="D39" i="1" s="1"/>
  <c r="G39" i="1" s="1"/>
  <c r="E39" i="1" l="1"/>
  <c r="F39" i="1" l="1"/>
  <c r="D40" i="1" s="1"/>
  <c r="G40" i="1" s="1"/>
  <c r="E40" i="1" l="1"/>
  <c r="F40" i="1" l="1"/>
  <c r="D41" i="1" s="1"/>
  <c r="G41" i="1" s="1"/>
  <c r="E41" i="1" l="1"/>
  <c r="F41" i="1" l="1"/>
  <c r="D42" i="1" s="1"/>
  <c r="G42" i="1" s="1"/>
  <c r="E42" i="1" l="1"/>
  <c r="F42" i="1" l="1"/>
  <c r="D43" i="1" s="1"/>
  <c r="G43" i="1" s="1"/>
  <c r="E43" i="1" l="1"/>
  <c r="F43" i="1" l="1"/>
  <c r="D44" i="1" s="1"/>
  <c r="G44" i="1" s="1"/>
  <c r="E44" i="1" l="1"/>
  <c r="F44" i="1" s="1"/>
  <c r="D45" i="1" l="1"/>
  <c r="G45" i="1" s="1"/>
  <c r="E45" i="1" l="1"/>
  <c r="F45" i="1" l="1"/>
  <c r="D46" i="1" s="1"/>
  <c r="G46" i="1" s="1"/>
  <c r="E46" i="1" l="1"/>
  <c r="F46" i="1" s="1"/>
  <c r="D47" i="1" s="1"/>
  <c r="G47" i="1" s="1"/>
  <c r="E47" i="1" l="1"/>
  <c r="F47" i="1" s="1"/>
  <c r="D48" i="1" l="1"/>
  <c r="G48" i="1" s="1"/>
  <c r="E48" i="1" l="1"/>
  <c r="F48" i="1" s="1"/>
  <c r="D49" i="1" l="1"/>
  <c r="G49" i="1" s="1"/>
  <c r="E49" i="1" l="1"/>
  <c r="F49" i="1" s="1"/>
  <c r="D50" i="1" l="1"/>
  <c r="G50" i="1" s="1"/>
  <c r="E50" i="1" l="1"/>
  <c r="F50" i="1" s="1"/>
  <c r="D51" i="1" s="1"/>
  <c r="G51" i="1" s="1"/>
  <c r="E51" i="1" l="1"/>
  <c r="F51" i="1" l="1"/>
  <c r="D52" i="1" s="1"/>
  <c r="G52" i="1" s="1"/>
  <c r="E52" i="1" l="1"/>
  <c r="F52" i="1" s="1"/>
  <c r="D53" i="1" s="1"/>
  <c r="G53" i="1" s="1"/>
  <c r="E53" i="1" l="1"/>
  <c r="F53" i="1" s="1"/>
  <c r="D54" i="1" l="1"/>
  <c r="G54" i="1" s="1"/>
  <c r="E54" i="1" l="1"/>
  <c r="F54" i="1" s="1"/>
  <c r="D55" i="1" l="1"/>
  <c r="G55" i="1" s="1"/>
  <c r="E55" i="1" l="1"/>
  <c r="F55" i="1" s="1"/>
  <c r="D56" i="1" l="1"/>
  <c r="G56" i="1" s="1"/>
  <c r="E56" i="1" l="1"/>
  <c r="F56" i="1" l="1"/>
  <c r="D57" i="1" s="1"/>
  <c r="G57" i="1" s="1"/>
  <c r="E57" i="1" l="1"/>
  <c r="F57" i="1" l="1"/>
  <c r="D58" i="1" s="1"/>
  <c r="G58" i="1" s="1"/>
  <c r="E58" i="1" l="1"/>
  <c r="F58" i="1" s="1"/>
  <c r="D59" i="1" s="1"/>
  <c r="G59" i="1" s="1"/>
  <c r="E59" i="1" l="1"/>
  <c r="F59" i="1" l="1"/>
  <c r="D60" i="1" s="1"/>
  <c r="G60" i="1" s="1"/>
  <c r="E60" i="1" l="1"/>
  <c r="F60" i="1" l="1"/>
  <c r="D61" i="1" s="1"/>
  <c r="G61" i="1" s="1"/>
  <c r="E61" i="1" l="1"/>
  <c r="F61" i="1" l="1"/>
  <c r="D62" i="1" s="1"/>
  <c r="G62" i="1" s="1"/>
  <c r="E62" i="1" l="1"/>
  <c r="F62" i="1" s="1"/>
  <c r="D63" i="1" s="1"/>
  <c r="G63" i="1" l="1"/>
  <c r="E63" i="1"/>
  <c r="F63" i="1" l="1"/>
  <c r="D64" i="1" s="1"/>
  <c r="G64" i="1" s="1"/>
  <c r="E64" i="1" l="1"/>
  <c r="F64" i="1" l="1"/>
  <c r="D65" i="1" s="1"/>
  <c r="G65" i="1" s="1"/>
  <c r="E65" i="1" l="1"/>
  <c r="F65" i="1" l="1"/>
  <c r="D66" i="1" s="1"/>
  <c r="G66" i="1" s="1"/>
  <c r="E66" i="1" l="1"/>
  <c r="F66" i="1" l="1"/>
  <c r="D67" i="1" s="1"/>
  <c r="G67" i="1" s="1"/>
  <c r="E67" i="1" l="1"/>
  <c r="F67" i="1" s="1"/>
  <c r="D68" i="1" s="1"/>
  <c r="G68" i="1" s="1"/>
  <c r="E68" i="1" l="1"/>
  <c r="F68" i="1" s="1"/>
  <c r="D69" i="1" s="1"/>
  <c r="G69" i="1" s="1"/>
  <c r="E69" i="1" l="1"/>
  <c r="F69" i="1" s="1"/>
  <c r="D70" i="1" s="1"/>
  <c r="G70" i="1" s="1"/>
  <c r="E70" i="1" l="1"/>
  <c r="F70" i="1" s="1"/>
  <c r="D71" i="1" l="1"/>
  <c r="G71" i="1" s="1"/>
  <c r="E71" i="1" l="1"/>
  <c r="F71" i="1" l="1"/>
  <c r="D72" i="1" s="1"/>
  <c r="G72" i="1" s="1"/>
  <c r="E72" i="1" l="1"/>
  <c r="F72" i="1" s="1"/>
  <c r="D73" i="1" l="1"/>
  <c r="G73" i="1" s="1"/>
  <c r="E73" i="1" l="1"/>
  <c r="F73" i="1" s="1"/>
  <c r="D74" i="1" l="1"/>
  <c r="G74" i="1" s="1"/>
  <c r="E74" i="1" l="1"/>
  <c r="F74" i="1" s="1"/>
  <c r="D75" i="1" s="1"/>
  <c r="G75" i="1" s="1"/>
  <c r="E75" i="1" l="1"/>
  <c r="F75" i="1" s="1"/>
  <c r="D76" i="1" l="1"/>
  <c r="G76" i="1" s="1"/>
  <c r="E76" i="1" l="1"/>
  <c r="F76" i="1" l="1"/>
  <c r="D77" i="1" s="1"/>
  <c r="G77" i="1" s="1"/>
  <c r="E77" i="1" l="1"/>
  <c r="F77" i="1" l="1"/>
  <c r="D78" i="1" s="1"/>
  <c r="G78" i="1" s="1"/>
  <c r="E78" i="1" l="1"/>
  <c r="F78" i="1" s="1"/>
  <c r="D79" i="1" s="1"/>
  <c r="G79" i="1" s="1"/>
  <c r="E79" i="1" l="1"/>
  <c r="F79" i="1" s="1"/>
  <c r="D80" i="1" l="1"/>
  <c r="G80" i="1" s="1"/>
  <c r="E80" i="1" l="1"/>
  <c r="F80" i="1" s="1"/>
  <c r="D81" i="1" l="1"/>
  <c r="G81" i="1" s="1"/>
  <c r="E81" i="1" l="1"/>
  <c r="F81" i="1" s="1"/>
  <c r="D82" i="1" s="1"/>
  <c r="G82" i="1" s="1"/>
  <c r="E82" i="1" l="1"/>
  <c r="F82" i="1" l="1"/>
  <c r="D83" i="1" s="1"/>
  <c r="G83" i="1" s="1"/>
  <c r="E83" i="1" l="1"/>
  <c r="F83" i="1" s="1"/>
  <c r="D84" i="1" l="1"/>
  <c r="G84" i="1" s="1"/>
  <c r="E84" i="1" l="1"/>
  <c r="F84" i="1" s="1"/>
  <c r="D85" i="1" s="1"/>
  <c r="G85" i="1" s="1"/>
  <c r="E85" i="1" l="1"/>
  <c r="F85" i="1" s="1"/>
  <c r="D86" i="1" l="1"/>
  <c r="G86" i="1" s="1"/>
  <c r="E86" i="1" l="1"/>
  <c r="F86" i="1" l="1"/>
  <c r="D87" i="1" s="1"/>
  <c r="G87" i="1" s="1"/>
  <c r="E87" i="1" l="1"/>
  <c r="F87" i="1" s="1"/>
  <c r="D88" i="1" l="1"/>
  <c r="G88" i="1" s="1"/>
  <c r="E88" i="1" l="1"/>
  <c r="F88" i="1" s="1"/>
  <c r="D89" i="1" l="1"/>
  <c r="G89" i="1" s="1"/>
  <c r="E89" i="1" l="1"/>
  <c r="F89" i="1" s="1"/>
  <c r="D90" i="1" s="1"/>
  <c r="G90" i="1" s="1"/>
  <c r="E90" i="1" l="1"/>
  <c r="F90" i="1" l="1"/>
  <c r="D91" i="1" s="1"/>
  <c r="G91" i="1" s="1"/>
  <c r="E91" i="1" l="1"/>
  <c r="F91" i="1" l="1"/>
  <c r="D92" i="1" s="1"/>
  <c r="G92" i="1" s="1"/>
  <c r="E92" i="1" l="1"/>
  <c r="F92" i="1" l="1"/>
  <c r="D93" i="1" s="1"/>
  <c r="E93" i="1" l="1"/>
  <c r="G93" i="1"/>
  <c r="F93" i="1" l="1"/>
  <c r="D94" i="1" s="1"/>
  <c r="G94" i="1" s="1"/>
  <c r="E94" i="1" l="1"/>
  <c r="F94" i="1" s="1"/>
  <c r="D95" i="1" l="1"/>
  <c r="G95" i="1" s="1"/>
  <c r="E95" i="1" l="1"/>
  <c r="F95" i="1" l="1"/>
  <c r="D96" i="1" s="1"/>
  <c r="G96" i="1" s="1"/>
  <c r="E96" i="1" l="1"/>
  <c r="F96" i="1" l="1"/>
  <c r="D97" i="1" s="1"/>
  <c r="G97" i="1" s="1"/>
  <c r="E97" i="1" l="1"/>
  <c r="F97" i="1" l="1"/>
  <c r="D98" i="1" s="1"/>
  <c r="G98" i="1" s="1"/>
  <c r="E98" i="1" l="1"/>
  <c r="F98" i="1" l="1"/>
  <c r="D99" i="1" s="1"/>
  <c r="G99" i="1" s="1"/>
  <c r="E99" i="1" l="1"/>
  <c r="F99" i="1" l="1"/>
  <c r="D100" i="1" s="1"/>
  <c r="G100" i="1" s="1"/>
  <c r="E100" i="1" l="1"/>
  <c r="F100" i="1" l="1"/>
  <c r="D101" i="1" s="1"/>
  <c r="G101" i="1" s="1"/>
  <c r="E101" i="1" l="1"/>
  <c r="F101" i="1" l="1"/>
  <c r="D102" i="1" s="1"/>
  <c r="G102" i="1" s="1"/>
  <c r="E102" i="1" l="1"/>
  <c r="F102" i="1" l="1"/>
  <c r="D103" i="1" s="1"/>
  <c r="G103" i="1" s="1"/>
  <c r="E103" i="1" l="1"/>
  <c r="F103" i="1" l="1"/>
  <c r="D104" i="1" s="1"/>
  <c r="G104" i="1" s="1"/>
  <c r="E104" i="1" l="1"/>
  <c r="F104" i="1" l="1"/>
  <c r="D105" i="1" s="1"/>
  <c r="G105" i="1" s="1"/>
  <c r="E105" i="1" l="1"/>
  <c r="F105" i="1" l="1"/>
  <c r="D106" i="1" s="1"/>
  <c r="G106" i="1" s="1"/>
  <c r="E106" i="1" l="1"/>
  <c r="F106" i="1" s="1"/>
  <c r="D107" i="1" s="1"/>
  <c r="G107" i="1" s="1"/>
  <c r="E107" i="1" l="1"/>
  <c r="F107" i="1" l="1"/>
  <c r="D108" i="1" l="1"/>
  <c r="G108" i="1" s="1"/>
  <c r="E108" i="1" l="1"/>
  <c r="F108" i="1" l="1"/>
  <c r="D109" i="1" s="1"/>
  <c r="G109" i="1" s="1"/>
  <c r="E109" i="1" l="1"/>
  <c r="F109" i="1" l="1"/>
  <c r="D110" i="1" s="1"/>
  <c r="G110" i="1" s="1"/>
  <c r="E110" i="1" l="1"/>
  <c r="F110" i="1" l="1"/>
  <c r="D111" i="1" s="1"/>
  <c r="G111" i="1" s="1"/>
  <c r="E111" i="1" l="1"/>
  <c r="F111" i="1" l="1"/>
  <c r="D112" i="1" s="1"/>
  <c r="G112" i="1" s="1"/>
  <c r="E112" i="1" l="1"/>
  <c r="F112" i="1" l="1"/>
  <c r="D113" i="1" s="1"/>
  <c r="G113" i="1" s="1"/>
  <c r="E113" i="1" l="1"/>
  <c r="F113" i="1" l="1"/>
  <c r="D114" i="1" s="1"/>
  <c r="G114" i="1" s="1"/>
  <c r="E114" i="1" l="1"/>
  <c r="F114" i="1" l="1"/>
  <c r="D115" i="1" s="1"/>
  <c r="G115" i="1" s="1"/>
  <c r="E115" i="1" l="1"/>
  <c r="F115" i="1" l="1"/>
  <c r="D116" i="1" s="1"/>
  <c r="G116" i="1" s="1"/>
  <c r="E116" i="1" l="1"/>
  <c r="F116" i="1" l="1"/>
  <c r="D117" i="1" s="1"/>
  <c r="G117" i="1" s="1"/>
  <c r="E117" i="1" l="1"/>
  <c r="F117" i="1" s="1"/>
  <c r="D118" i="1" s="1"/>
  <c r="G118" i="1" s="1"/>
  <c r="E118" i="1" l="1"/>
  <c r="F118" i="1" l="1"/>
  <c r="D119" i="1" s="1"/>
  <c r="G119" i="1" s="1"/>
  <c r="E119" i="1" l="1"/>
  <c r="F119" i="1" l="1"/>
  <c r="D120" i="1" s="1"/>
  <c r="G120" i="1" s="1"/>
  <c r="E120" i="1" l="1"/>
  <c r="F120" i="1" l="1"/>
  <c r="D121" i="1" s="1"/>
  <c r="G121" i="1" s="1"/>
  <c r="E121" i="1" l="1"/>
  <c r="F121" i="1" l="1"/>
  <c r="D122" i="1" s="1"/>
  <c r="G122" i="1" s="1"/>
  <c r="E122" i="1" l="1"/>
  <c r="F122" i="1" l="1"/>
  <c r="D123" i="1" s="1"/>
  <c r="G123" i="1" s="1"/>
  <c r="E123" i="1" l="1"/>
  <c r="F123" i="1" l="1"/>
  <c r="D124" i="1" s="1"/>
  <c r="G124" i="1" s="1"/>
  <c r="E124" i="1" l="1"/>
  <c r="F124" i="1" s="1"/>
  <c r="D125" i="1" s="1"/>
  <c r="G125" i="1" s="1"/>
  <c r="E125" i="1" l="1"/>
  <c r="F125" i="1" s="1"/>
  <c r="D126" i="1" s="1"/>
  <c r="G126" i="1" s="1"/>
  <c r="E126" i="1" l="1"/>
  <c r="F126" i="1" s="1"/>
  <c r="D127" i="1" s="1"/>
  <c r="G127" i="1" s="1"/>
  <c r="E127" i="1" l="1"/>
  <c r="F127" i="1" l="1"/>
  <c r="D128" i="1" s="1"/>
  <c r="G128" i="1" s="1"/>
  <c r="E128" i="1" l="1"/>
  <c r="F128" i="1" s="1"/>
  <c r="D129" i="1" s="1"/>
  <c r="G129" i="1" s="1"/>
  <c r="E129" i="1" l="1"/>
  <c r="F129" i="1" s="1"/>
  <c r="D130" i="1" s="1"/>
  <c r="G130" i="1" s="1"/>
  <c r="E130" i="1" l="1"/>
  <c r="F130" i="1" s="1"/>
  <c r="D131" i="1" s="1"/>
  <c r="G131" i="1" s="1"/>
  <c r="E131" i="1" l="1"/>
  <c r="F131" i="1" s="1"/>
  <c r="D132" i="1" s="1"/>
  <c r="G132" i="1" s="1"/>
  <c r="E132" i="1" l="1"/>
  <c r="F132" i="1" s="1"/>
  <c r="D133" i="1" s="1"/>
  <c r="G133" i="1" s="1"/>
  <c r="E133" i="1" l="1"/>
  <c r="F133" i="1" l="1"/>
  <c r="D134" i="1" s="1"/>
  <c r="G134" i="1" s="1"/>
  <c r="E134" i="1" l="1"/>
  <c r="F134" i="1" s="1"/>
  <c r="D135" i="1" s="1"/>
  <c r="G135" i="1" s="1"/>
  <c r="E135" i="1" l="1"/>
  <c r="F135" i="1" s="1"/>
  <c r="D136" i="1" s="1"/>
  <c r="G136" i="1" s="1"/>
  <c r="E136" i="1" l="1"/>
  <c r="F136" i="1" s="1"/>
  <c r="D137" i="1" s="1"/>
  <c r="G137" i="1" s="1"/>
  <c r="E137" i="1" l="1"/>
  <c r="F137" i="1" s="1"/>
  <c r="D138" i="1" s="1"/>
  <c r="G138" i="1" s="1"/>
  <c r="E138" i="1" l="1"/>
  <c r="F138" i="1" s="1"/>
  <c r="D139" i="1" s="1"/>
  <c r="G139" i="1" s="1"/>
  <c r="E139" i="1" l="1"/>
  <c r="F139" i="1" s="1"/>
  <c r="D140" i="1" s="1"/>
  <c r="G140" i="1" s="1"/>
  <c r="E140" i="1" l="1"/>
  <c r="F140" i="1" l="1"/>
  <c r="D141" i="1" s="1"/>
  <c r="G141" i="1" s="1"/>
  <c r="E141" i="1" l="1"/>
  <c r="F141" i="1" s="1"/>
  <c r="D142" i="1" s="1"/>
  <c r="G142" i="1" s="1"/>
  <c r="E142" i="1" l="1"/>
  <c r="F142" i="1" l="1"/>
  <c r="D143" i="1" s="1"/>
  <c r="G143" i="1" s="1"/>
  <c r="E143" i="1" l="1"/>
  <c r="F143" i="1" s="1"/>
  <c r="D144" i="1" s="1"/>
  <c r="G144" i="1" s="1"/>
  <c r="E144" i="1" l="1"/>
  <c r="F144" i="1" l="1"/>
  <c r="D145" i="1" s="1"/>
  <c r="G145" i="1" s="1"/>
  <c r="E145" i="1" l="1"/>
  <c r="F145" i="1" s="1"/>
  <c r="D146" i="1" s="1"/>
  <c r="G146" i="1" s="1"/>
  <c r="E146" i="1" l="1"/>
  <c r="F146" i="1" s="1"/>
  <c r="D147" i="1" s="1"/>
  <c r="G147" i="1" s="1"/>
  <c r="E147" i="1" l="1"/>
  <c r="F147" i="1" s="1"/>
  <c r="D148" i="1" s="1"/>
  <c r="G148" i="1" s="1"/>
  <c r="E148" i="1" l="1"/>
  <c r="F148" i="1" s="1"/>
  <c r="D149" i="1" s="1"/>
  <c r="G149" i="1" s="1"/>
  <c r="E149" i="1" l="1"/>
  <c r="F149" i="1" l="1"/>
  <c r="D150" i="1" s="1"/>
  <c r="G150" i="1" s="1"/>
  <c r="E150" i="1" l="1"/>
  <c r="F150" i="1" s="1"/>
  <c r="D151" i="1" s="1"/>
  <c r="G151" i="1" s="1"/>
  <c r="E151" i="1" l="1"/>
  <c r="F151" i="1" l="1"/>
  <c r="D152" i="1" s="1"/>
  <c r="G152" i="1" s="1"/>
  <c r="E152" i="1" l="1"/>
  <c r="F152" i="1" l="1"/>
  <c r="D153" i="1" s="1"/>
  <c r="G153" i="1" s="1"/>
  <c r="E153" i="1" l="1"/>
  <c r="F153" i="1" s="1"/>
  <c r="D154" i="1" s="1"/>
  <c r="G154" i="1" s="1"/>
  <c r="E154" i="1" l="1"/>
  <c r="F154" i="1" l="1"/>
  <c r="D155" i="1" s="1"/>
  <c r="G155" i="1" s="1"/>
  <c r="E155" i="1" l="1"/>
  <c r="F155" i="1" l="1"/>
  <c r="D156" i="1" s="1"/>
  <c r="G156" i="1" s="1"/>
  <c r="E156" i="1" l="1"/>
  <c r="F156" i="1" l="1"/>
  <c r="D157" i="1" s="1"/>
  <c r="G157" i="1" s="1"/>
  <c r="E157" i="1" l="1"/>
  <c r="F157" i="1" l="1"/>
  <c r="D158" i="1" s="1"/>
  <c r="G158" i="1" s="1"/>
  <c r="E158" i="1" l="1"/>
  <c r="F158" i="1" l="1"/>
  <c r="D159" i="1" s="1"/>
  <c r="G159" i="1" s="1"/>
  <c r="E159" i="1" l="1"/>
  <c r="F159" i="1" s="1"/>
  <c r="D160" i="1" s="1"/>
  <c r="G160" i="1" s="1"/>
  <c r="E160" i="1" l="1"/>
  <c r="F160" i="1" l="1"/>
  <c r="D161" i="1" s="1"/>
  <c r="G161" i="1" s="1"/>
  <c r="E161" i="1" l="1"/>
  <c r="F161" i="1" s="1"/>
  <c r="D162" i="1" s="1"/>
  <c r="G162" i="1" s="1"/>
  <c r="E162" i="1" l="1"/>
  <c r="F162" i="1" s="1"/>
  <c r="D163" i="1" s="1"/>
  <c r="G163" i="1" s="1"/>
  <c r="E163" i="1" l="1"/>
  <c r="F163" i="1" s="1"/>
  <c r="D164" i="1" s="1"/>
  <c r="G164" i="1" s="1"/>
  <c r="E164" i="1" l="1"/>
  <c r="F164" i="1" s="1"/>
  <c r="D165" i="1" s="1"/>
  <c r="G165" i="1" s="1"/>
  <c r="E165" i="1" l="1"/>
  <c r="F165" i="1" s="1"/>
  <c r="D166" i="1" s="1"/>
  <c r="G166" i="1" s="1"/>
  <c r="E166" i="1" l="1"/>
  <c r="F166" i="1" s="1"/>
  <c r="D167" i="1" s="1"/>
  <c r="G167" i="1" s="1"/>
  <c r="E167" i="1" l="1"/>
  <c r="F167" i="1" l="1"/>
  <c r="D168" i="1" s="1"/>
  <c r="G168" i="1" s="1"/>
  <c r="E168" i="1" l="1"/>
  <c r="F168" i="1" s="1"/>
  <c r="D169" i="1" s="1"/>
  <c r="G169" i="1" s="1"/>
  <c r="E169" i="1" l="1"/>
  <c r="F169" i="1" s="1"/>
  <c r="D170" i="1" s="1"/>
  <c r="G170" i="1" s="1"/>
  <c r="E170" i="1" l="1"/>
  <c r="F170" i="1" l="1"/>
  <c r="D171" i="1" s="1"/>
  <c r="G171" i="1" s="1"/>
  <c r="E171" i="1" l="1"/>
  <c r="F171" i="1" l="1"/>
  <c r="D172" i="1" s="1"/>
  <c r="G172" i="1" s="1"/>
  <c r="E172" i="1" l="1"/>
  <c r="F172" i="1" s="1"/>
  <c r="D173" i="1" s="1"/>
  <c r="G173" i="1" s="1"/>
  <c r="E173" i="1" l="1"/>
  <c r="F173" i="1" s="1"/>
  <c r="D174" i="1" s="1"/>
  <c r="G174" i="1" s="1"/>
  <c r="E174" i="1" l="1"/>
  <c r="F174" i="1" s="1"/>
  <c r="D175" i="1" s="1"/>
  <c r="G175" i="1" s="1"/>
  <c r="E175" i="1" l="1"/>
  <c r="F175" i="1" l="1"/>
  <c r="D176" i="1" s="1"/>
  <c r="G176" i="1" s="1"/>
  <c r="E176" i="1" l="1"/>
  <c r="F176" i="1" l="1"/>
  <c r="D177" i="1" l="1"/>
  <c r="G177" i="1" s="1"/>
  <c r="E177" i="1" l="1"/>
  <c r="F177" i="1" l="1"/>
  <c r="D178" i="1" s="1"/>
  <c r="G178" i="1" s="1"/>
  <c r="E178" i="1" l="1"/>
  <c r="F178" i="1" l="1"/>
  <c r="D179" i="1" s="1"/>
  <c r="E179" i="1" l="1"/>
  <c r="G179" i="1"/>
  <c r="F179" i="1" l="1"/>
  <c r="D180" i="1" s="1"/>
  <c r="G180" i="1" s="1"/>
  <c r="E180" i="1" l="1"/>
  <c r="F180" i="1" s="1"/>
  <c r="D181" i="1" s="1"/>
  <c r="G181" i="1" s="1"/>
  <c r="E181" i="1" l="1"/>
  <c r="F181" i="1" l="1"/>
  <c r="D182" i="1" s="1"/>
  <c r="G182" i="1" s="1"/>
  <c r="E182" i="1" l="1"/>
  <c r="F182" i="1" l="1"/>
  <c r="D183" i="1" s="1"/>
  <c r="G183" i="1" s="1"/>
  <c r="E183" i="1" l="1"/>
  <c r="F183" i="1" l="1"/>
  <c r="D184" i="1" s="1"/>
  <c r="G184" i="1" s="1"/>
  <c r="E184" i="1" l="1"/>
  <c r="F184" i="1" l="1"/>
  <c r="D185" i="1" s="1"/>
  <c r="G185" i="1" s="1"/>
  <c r="E185" i="1" l="1"/>
  <c r="F185" i="1" l="1"/>
  <c r="D186" i="1" s="1"/>
  <c r="G186" i="1" s="1"/>
  <c r="E186" i="1" l="1"/>
  <c r="F186" i="1" l="1"/>
  <c r="D187" i="1" s="1"/>
  <c r="G187" i="1" s="1"/>
  <c r="E187" i="1" l="1"/>
  <c r="F187" i="1" l="1"/>
  <c r="D188" i="1" s="1"/>
  <c r="G188" i="1" s="1"/>
  <c r="E188" i="1" l="1"/>
  <c r="F188" i="1" l="1"/>
  <c r="D189" i="1" s="1"/>
  <c r="G189" i="1" s="1"/>
  <c r="E189" i="1" l="1"/>
  <c r="F189" i="1" l="1"/>
  <c r="D190" i="1" s="1"/>
  <c r="G190" i="1" s="1"/>
  <c r="E190" i="1" l="1"/>
  <c r="F190" i="1" l="1"/>
  <c r="D191" i="1" s="1"/>
  <c r="G191" i="1" s="1"/>
  <c r="E191" i="1" l="1"/>
  <c r="F191" i="1" l="1"/>
  <c r="D192" i="1" s="1"/>
  <c r="G192" i="1" s="1"/>
  <c r="E192" i="1" l="1"/>
  <c r="F192" i="1" s="1"/>
  <c r="D193" i="1" s="1"/>
  <c r="G193" i="1" s="1"/>
  <c r="E193" i="1" l="1"/>
  <c r="F193" i="1" s="1"/>
  <c r="D194" i="1" s="1"/>
  <c r="G194" i="1" s="1"/>
  <c r="E194" i="1" l="1"/>
  <c r="F194" i="1" l="1"/>
  <c r="D195" i="1" s="1"/>
  <c r="G195" i="1" s="1"/>
  <c r="E195" i="1" l="1"/>
  <c r="F195" i="1" s="1"/>
  <c r="D196" i="1" s="1"/>
  <c r="G196" i="1" s="1"/>
  <c r="E196" i="1" l="1"/>
  <c r="F196" i="1" l="1"/>
  <c r="D197" i="1" s="1"/>
  <c r="G197" i="1" s="1"/>
  <c r="E197" i="1" l="1"/>
  <c r="F197" i="1" l="1"/>
  <c r="D198" i="1" l="1"/>
  <c r="G198" i="1" s="1"/>
  <c r="E198" i="1" l="1"/>
  <c r="F198" i="1" l="1"/>
  <c r="D199" i="1" s="1"/>
  <c r="G199" i="1" s="1"/>
  <c r="E199" i="1" l="1"/>
  <c r="F199" i="1" l="1"/>
  <c r="D200" i="1" s="1"/>
  <c r="G200" i="1" s="1"/>
  <c r="E200" i="1" l="1"/>
  <c r="F200" i="1" s="1"/>
  <c r="D201" i="1" s="1"/>
  <c r="G201" i="1" s="1"/>
  <c r="E201" i="1" l="1"/>
  <c r="F201" i="1" s="1"/>
  <c r="D202" i="1" s="1"/>
  <c r="G202" i="1" s="1"/>
  <c r="E202" i="1" l="1"/>
  <c r="F202" i="1" s="1"/>
  <c r="D203" i="1" s="1"/>
  <c r="G203" i="1" s="1"/>
  <c r="E203" i="1" l="1"/>
  <c r="F203" i="1" l="1"/>
  <c r="D204" i="1" s="1"/>
  <c r="G204" i="1" s="1"/>
  <c r="E204" i="1" l="1"/>
  <c r="F204" i="1" s="1"/>
  <c r="D205" i="1" s="1"/>
  <c r="G205" i="1" s="1"/>
  <c r="E205" i="1" l="1"/>
  <c r="F205" i="1" l="1"/>
  <c r="D206" i="1" s="1"/>
  <c r="G206" i="1" s="1"/>
  <c r="E206" i="1" l="1"/>
  <c r="F206" i="1" s="1"/>
  <c r="D207" i="1" s="1"/>
  <c r="G207" i="1" s="1"/>
  <c r="E207" i="1" l="1"/>
  <c r="F207" i="1" l="1"/>
  <c r="D208" i="1" s="1"/>
  <c r="G208" i="1" s="1"/>
  <c r="E208" i="1" l="1"/>
  <c r="F208" i="1" s="1"/>
  <c r="D209" i="1" l="1"/>
  <c r="G209" i="1" s="1"/>
  <c r="E209" i="1" l="1"/>
  <c r="F209" i="1" l="1"/>
  <c r="D210" i="1" s="1"/>
  <c r="G210" i="1" s="1"/>
  <c r="E210" i="1" l="1"/>
  <c r="F210" i="1" l="1"/>
  <c r="D211" i="1" s="1"/>
  <c r="G211" i="1" s="1"/>
  <c r="E211" i="1" l="1"/>
  <c r="F211" i="1" l="1"/>
  <c r="D212" i="1" s="1"/>
  <c r="G212" i="1" s="1"/>
  <c r="E212" i="1" l="1"/>
  <c r="F212" i="1" l="1"/>
  <c r="D213" i="1" s="1"/>
  <c r="G213" i="1" s="1"/>
  <c r="E213" i="1" l="1"/>
  <c r="F213" i="1" l="1"/>
  <c r="D214" i="1" s="1"/>
  <c r="G214" i="1" s="1"/>
  <c r="E214" i="1" l="1"/>
  <c r="F214" i="1" l="1"/>
  <c r="D215" i="1" s="1"/>
  <c r="G215" i="1" s="1"/>
  <c r="E215" i="1" l="1"/>
  <c r="F215" i="1" l="1"/>
  <c r="D216" i="1" s="1"/>
  <c r="G216" i="1" s="1"/>
  <c r="E216" i="1" l="1"/>
  <c r="F216" i="1" l="1"/>
  <c r="D217" i="1" s="1"/>
  <c r="G217" i="1" s="1"/>
  <c r="E217" i="1" l="1"/>
  <c r="F217" i="1" l="1"/>
  <c r="D218" i="1" s="1"/>
  <c r="G218" i="1" s="1"/>
  <c r="E218" i="1" l="1"/>
  <c r="F218" i="1" l="1"/>
  <c r="D219" i="1" s="1"/>
  <c r="G219" i="1" s="1"/>
  <c r="E219" i="1" l="1"/>
  <c r="F219" i="1" l="1"/>
  <c r="D220" i="1" s="1"/>
  <c r="G220" i="1" s="1"/>
  <c r="E220" i="1" l="1"/>
  <c r="F220" i="1" l="1"/>
  <c r="D221" i="1" s="1"/>
  <c r="G221" i="1" s="1"/>
  <c r="E221" i="1" l="1"/>
  <c r="F221" i="1" l="1"/>
  <c r="D222" i="1" s="1"/>
  <c r="G222" i="1" s="1"/>
  <c r="E222" i="1" l="1"/>
  <c r="F222" i="1" l="1"/>
  <c r="D223" i="1" s="1"/>
  <c r="G223" i="1" s="1"/>
  <c r="E223" i="1" l="1"/>
  <c r="F223" i="1" l="1"/>
  <c r="D224" i="1" s="1"/>
  <c r="G224" i="1" s="1"/>
  <c r="E224" i="1" l="1"/>
  <c r="F224" i="1" l="1"/>
  <c r="D225" i="1" s="1"/>
  <c r="G225" i="1" s="1"/>
  <c r="E225" i="1" l="1"/>
  <c r="F225" i="1" l="1"/>
  <c r="D226" i="1" l="1"/>
  <c r="G226" i="1" s="1"/>
  <c r="E226" i="1" l="1"/>
  <c r="F226" i="1" l="1"/>
  <c r="D227" i="1" s="1"/>
  <c r="G227" i="1" s="1"/>
  <c r="E227" i="1" l="1"/>
  <c r="F227" i="1" s="1"/>
  <c r="D228" i="1" s="1"/>
  <c r="G228" i="1" s="1"/>
  <c r="E228" i="1" l="1"/>
  <c r="F228" i="1" l="1"/>
  <c r="D229" i="1" s="1"/>
  <c r="G229" i="1" s="1"/>
  <c r="E229" i="1" l="1"/>
  <c r="F229" i="1" s="1"/>
  <c r="D230" i="1" s="1"/>
  <c r="G230" i="1" s="1"/>
  <c r="E230" i="1" l="1"/>
  <c r="F230" i="1" l="1"/>
  <c r="D231" i="1" s="1"/>
  <c r="G231" i="1" s="1"/>
  <c r="E231" i="1" l="1"/>
  <c r="F231" i="1" l="1"/>
  <c r="D232" i="1" s="1"/>
  <c r="G232" i="1" s="1"/>
  <c r="E232" i="1" l="1"/>
  <c r="F232" i="1" l="1"/>
  <c r="D233" i="1" s="1"/>
  <c r="G233" i="1" s="1"/>
  <c r="E233" i="1" l="1"/>
  <c r="F233" i="1" l="1"/>
  <c r="D234" i="1" s="1"/>
  <c r="G234" i="1" s="1"/>
  <c r="E234" i="1" l="1"/>
  <c r="F234" i="1" l="1"/>
  <c r="D235" i="1" s="1"/>
  <c r="G235" i="1" s="1"/>
  <c r="E235" i="1" l="1"/>
  <c r="F235" i="1" l="1"/>
  <c r="D236" i="1" s="1"/>
  <c r="G236" i="1" s="1"/>
  <c r="E236" i="1" l="1"/>
  <c r="F236" i="1" s="1"/>
  <c r="D237" i="1" s="1"/>
  <c r="G237" i="1" s="1"/>
  <c r="E237" i="1" l="1"/>
  <c r="F237" i="1" s="1"/>
  <c r="D238" i="1" s="1"/>
  <c r="G238" i="1" s="1"/>
  <c r="E238" i="1" l="1"/>
  <c r="F238" i="1" s="1"/>
  <c r="D239" i="1" s="1"/>
  <c r="G239" i="1" s="1"/>
  <c r="E239" i="1" l="1"/>
  <c r="F239" i="1" s="1"/>
  <c r="D240" i="1" s="1"/>
  <c r="G240" i="1" s="1"/>
  <c r="E240" i="1" l="1"/>
  <c r="F240" i="1" s="1"/>
  <c r="D241" i="1" s="1"/>
  <c r="G241" i="1" s="1"/>
  <c r="E241" i="1" l="1"/>
  <c r="F241" i="1" s="1"/>
  <c r="D242" i="1" s="1"/>
  <c r="G242" i="1" s="1"/>
  <c r="E242" i="1" l="1"/>
  <c r="F242" i="1" l="1"/>
  <c r="D243" i="1" s="1"/>
  <c r="G243" i="1" s="1"/>
  <c r="E243" i="1" l="1"/>
  <c r="F243" i="1" s="1"/>
  <c r="D244" i="1" s="1"/>
  <c r="G244" i="1" s="1"/>
  <c r="E244" i="1" l="1"/>
  <c r="F244" i="1" s="1"/>
  <c r="D245" i="1" s="1"/>
  <c r="G245" i="1" s="1"/>
  <c r="E245" i="1" l="1"/>
  <c r="F245" i="1" s="1"/>
  <c r="D246" i="1" s="1"/>
  <c r="G246" i="1" s="1"/>
  <c r="E246" i="1" l="1"/>
  <c r="F246" i="1" s="1"/>
  <c r="D247" i="1" s="1"/>
  <c r="G247" i="1" s="1"/>
  <c r="E247" i="1" l="1"/>
  <c r="F247" i="1" s="1"/>
  <c r="D248" i="1" s="1"/>
  <c r="G248" i="1" s="1"/>
  <c r="E248" i="1" l="1"/>
  <c r="F248" i="1" s="1"/>
  <c r="D249" i="1" s="1"/>
  <c r="G249" i="1" s="1"/>
  <c r="E249" i="1" l="1"/>
  <c r="F249" i="1" s="1"/>
  <c r="D250" i="1" s="1"/>
  <c r="G250" i="1" s="1"/>
  <c r="E250" i="1" l="1"/>
  <c r="F250" i="1" s="1"/>
  <c r="D251" i="1" s="1"/>
  <c r="G251" i="1" s="1"/>
  <c r="E251" i="1" l="1"/>
  <c r="F251" i="1" s="1"/>
  <c r="D252" i="1" s="1"/>
  <c r="G252" i="1" s="1"/>
  <c r="E252" i="1" l="1"/>
  <c r="F252" i="1" l="1"/>
  <c r="D253" i="1" s="1"/>
  <c r="G253" i="1" s="1"/>
  <c r="E253" i="1" l="1"/>
  <c r="F253" i="1" s="1"/>
  <c r="D254" i="1" s="1"/>
  <c r="G254" i="1" s="1"/>
  <c r="E254" i="1" l="1"/>
  <c r="F254" i="1" l="1"/>
  <c r="D255" i="1" s="1"/>
  <c r="G255" i="1" s="1"/>
  <c r="E255" i="1" l="1"/>
  <c r="F255" i="1" l="1"/>
  <c r="D256" i="1" s="1"/>
  <c r="G256" i="1" s="1"/>
  <c r="E256" i="1" l="1"/>
  <c r="F256" i="1" s="1"/>
  <c r="D257" i="1" l="1"/>
  <c r="E257" i="1" l="1"/>
  <c r="G257" i="1"/>
  <c r="F257" i="1" l="1"/>
  <c r="D258" i="1" s="1"/>
  <c r="G258" i="1" s="1"/>
  <c r="E258" i="1" l="1"/>
  <c r="F258" i="1" s="1"/>
  <c r="D259" i="1" s="1"/>
  <c r="G259" i="1" s="1"/>
  <c r="E259" i="1" l="1"/>
  <c r="F259" i="1" s="1"/>
  <c r="D260" i="1" s="1"/>
  <c r="G260" i="1" s="1"/>
  <c r="E260" i="1" l="1"/>
  <c r="F260" i="1" l="1"/>
  <c r="D261" i="1" s="1"/>
  <c r="G261" i="1" s="1"/>
  <c r="E261" i="1" l="1"/>
  <c r="F261" i="1" s="1"/>
  <c r="D262" i="1" s="1"/>
  <c r="G262" i="1" s="1"/>
  <c r="E262" i="1" l="1"/>
  <c r="F262" i="1" l="1"/>
  <c r="D263" i="1" s="1"/>
  <c r="G263" i="1" s="1"/>
  <c r="E263" i="1" l="1"/>
  <c r="F263" i="1" l="1"/>
  <c r="D264" i="1" s="1"/>
  <c r="G264" i="1" s="1"/>
  <c r="E264" i="1" l="1"/>
  <c r="F264" i="1" l="1"/>
  <c r="D265" i="1" s="1"/>
  <c r="G265" i="1" s="1"/>
  <c r="E265" i="1" l="1"/>
  <c r="F265" i="1" l="1"/>
  <c r="D266" i="1" s="1"/>
  <c r="G266" i="1" s="1"/>
  <c r="E266" i="1" l="1"/>
  <c r="F266" i="1" s="1"/>
  <c r="D267" i="1" s="1"/>
  <c r="G267" i="1" s="1"/>
  <c r="E267" i="1" l="1"/>
  <c r="F267" i="1" s="1"/>
  <c r="D268" i="1" s="1"/>
  <c r="G268" i="1" s="1"/>
  <c r="E268" i="1" l="1"/>
  <c r="F268" i="1" l="1"/>
  <c r="D269" i="1" s="1"/>
  <c r="G269" i="1" s="1"/>
  <c r="E269" i="1" l="1"/>
  <c r="F269" i="1" l="1"/>
  <c r="D270" i="1" s="1"/>
  <c r="G270" i="1" s="1"/>
  <c r="E270" i="1" l="1"/>
  <c r="F270" i="1" s="1"/>
  <c r="D271" i="1" s="1"/>
  <c r="G271" i="1" s="1"/>
  <c r="E271" i="1" l="1"/>
  <c r="F271" i="1" s="1"/>
  <c r="D272" i="1" s="1"/>
  <c r="G272" i="1" s="1"/>
  <c r="E272" i="1" l="1"/>
  <c r="F272" i="1" l="1"/>
  <c r="D273" i="1" s="1"/>
  <c r="G273" i="1" s="1"/>
  <c r="E273" i="1" l="1"/>
  <c r="F273" i="1" l="1"/>
  <c r="D274" i="1" s="1"/>
  <c r="G274" i="1" s="1"/>
  <c r="E274" i="1" l="1"/>
  <c r="F274" i="1" l="1"/>
  <c r="D275" i="1" s="1"/>
  <c r="G275" i="1" s="1"/>
  <c r="E275" i="1" l="1"/>
  <c r="F275" i="1" l="1"/>
  <c r="D276" i="1" s="1"/>
  <c r="G276" i="1" s="1"/>
  <c r="E276" i="1" l="1"/>
  <c r="F276" i="1" s="1"/>
  <c r="D277" i="1" s="1"/>
  <c r="G277" i="1" s="1"/>
  <c r="E277" i="1" l="1"/>
  <c r="F277" i="1" l="1"/>
  <c r="D278" i="1" s="1"/>
  <c r="G278" i="1" s="1"/>
  <c r="E278" i="1" l="1"/>
  <c r="F278" i="1" s="1"/>
  <c r="D279" i="1" s="1"/>
  <c r="G279" i="1" s="1"/>
  <c r="E279" i="1" l="1"/>
  <c r="F279" i="1" l="1"/>
  <c r="D280" i="1" s="1"/>
  <c r="G280" i="1" s="1"/>
  <c r="E280" i="1" l="1"/>
  <c r="F280" i="1" s="1"/>
  <c r="D281" i="1" s="1"/>
  <c r="G281" i="1" s="1"/>
  <c r="E281" i="1" l="1"/>
  <c r="F281" i="1" s="1"/>
  <c r="D282" i="1" s="1"/>
  <c r="G282" i="1" s="1"/>
  <c r="E282" i="1" l="1"/>
  <c r="F282" i="1" l="1"/>
  <c r="D283" i="1" l="1"/>
  <c r="G283" i="1" s="1"/>
  <c r="E283" i="1" l="1"/>
  <c r="F283" i="1" l="1"/>
  <c r="D284" i="1" s="1"/>
  <c r="G284" i="1" s="1"/>
  <c r="E284" i="1" l="1"/>
  <c r="F284" i="1" l="1"/>
  <c r="D285" i="1" s="1"/>
  <c r="G285" i="1" s="1"/>
  <c r="E285" i="1" l="1"/>
  <c r="F285" i="1" l="1"/>
  <c r="D286" i="1" l="1"/>
  <c r="G286" i="1" s="1"/>
  <c r="E286" i="1" l="1"/>
  <c r="F286" i="1" l="1"/>
  <c r="D287" i="1" l="1"/>
  <c r="G287" i="1" s="1"/>
  <c r="E287" i="1" l="1"/>
  <c r="F287" i="1" l="1"/>
  <c r="D288" i="1" s="1"/>
  <c r="G288" i="1" s="1"/>
  <c r="E288" i="1" l="1"/>
  <c r="F288" i="1" s="1"/>
  <c r="D289" i="1" s="1"/>
  <c r="G289" i="1" s="1"/>
  <c r="E289" i="1" l="1"/>
  <c r="F289" i="1" l="1"/>
  <c r="D290" i="1" s="1"/>
  <c r="G290" i="1" s="1"/>
  <c r="E290" i="1" l="1"/>
  <c r="F290" i="1" l="1"/>
  <c r="D291" i="1" s="1"/>
  <c r="G291" i="1" s="1"/>
  <c r="E291" i="1" l="1"/>
  <c r="F291" i="1" l="1"/>
  <c r="D292" i="1" s="1"/>
  <c r="G292" i="1" s="1"/>
  <c r="E292" i="1" l="1"/>
  <c r="F292" i="1" l="1"/>
  <c r="D293" i="1" s="1"/>
  <c r="G293" i="1" s="1"/>
  <c r="E293" i="1" l="1"/>
  <c r="F293" i="1" l="1"/>
  <c r="D294" i="1" s="1"/>
  <c r="G294" i="1" s="1"/>
  <c r="E294" i="1" l="1"/>
  <c r="F294" i="1" l="1"/>
  <c r="D295" i="1" s="1"/>
  <c r="G295" i="1" s="1"/>
  <c r="E295" i="1" l="1"/>
  <c r="F295" i="1" l="1"/>
  <c r="D296" i="1" s="1"/>
  <c r="G296" i="1" s="1"/>
  <c r="E296" i="1" l="1"/>
  <c r="F296" i="1" s="1"/>
  <c r="D297" i="1" s="1"/>
  <c r="G297" i="1" s="1"/>
  <c r="E297" i="1" l="1"/>
  <c r="F297" i="1" l="1"/>
  <c r="D298" i="1" s="1"/>
  <c r="G298" i="1" s="1"/>
  <c r="E298" i="1" l="1"/>
  <c r="F298" i="1" l="1"/>
  <c r="D299" i="1" s="1"/>
  <c r="G299" i="1" s="1"/>
  <c r="E299" i="1" l="1"/>
  <c r="F299" i="1" l="1"/>
  <c r="D300" i="1" s="1"/>
  <c r="G300" i="1" s="1"/>
  <c r="E300" i="1" l="1"/>
  <c r="F300" i="1" s="1"/>
  <c r="D301" i="1" s="1"/>
  <c r="G301" i="1" s="1"/>
  <c r="E301" i="1" l="1"/>
  <c r="F301" i="1" l="1"/>
  <c r="D302" i="1" l="1"/>
  <c r="G302" i="1" s="1"/>
  <c r="E302" i="1" l="1"/>
  <c r="F302" i="1" l="1"/>
  <c r="D303" i="1" s="1"/>
  <c r="G303" i="1" s="1"/>
  <c r="E303" i="1" l="1"/>
  <c r="F303" i="1" s="1"/>
  <c r="D304" i="1" l="1"/>
  <c r="G304" i="1" s="1"/>
  <c r="E304" i="1" l="1"/>
  <c r="F304" i="1" l="1"/>
  <c r="D305" i="1" s="1"/>
  <c r="G305" i="1" s="1"/>
  <c r="E305" i="1" l="1"/>
  <c r="F305" i="1" s="1"/>
  <c r="D306" i="1" s="1"/>
  <c r="G306" i="1" s="1"/>
  <c r="E306" i="1" l="1"/>
  <c r="F306" i="1" l="1"/>
  <c r="D307" i="1" s="1"/>
  <c r="G307" i="1" s="1"/>
  <c r="E307" i="1" l="1"/>
  <c r="F307" i="1" l="1"/>
  <c r="D308" i="1" s="1"/>
  <c r="G308" i="1" s="1"/>
  <c r="E308" i="1" l="1"/>
  <c r="F308" i="1" l="1"/>
  <c r="D309" i="1" s="1"/>
  <c r="G309" i="1" s="1"/>
  <c r="E309" i="1" l="1"/>
  <c r="F309" i="1" l="1"/>
  <c r="D310" i="1" s="1"/>
  <c r="G310" i="1" s="1"/>
  <c r="E310" i="1" l="1"/>
  <c r="F310" i="1" l="1"/>
  <c r="D311" i="1" s="1"/>
  <c r="G311" i="1" s="1"/>
  <c r="E311" i="1" l="1"/>
  <c r="F311" i="1" l="1"/>
  <c r="D312" i="1" s="1"/>
  <c r="G312" i="1" s="1"/>
  <c r="E312" i="1" l="1"/>
  <c r="F312" i="1" s="1"/>
  <c r="D313" i="1" s="1"/>
  <c r="G313" i="1" s="1"/>
  <c r="E313" i="1" l="1"/>
  <c r="F313" i="1" s="1"/>
  <c r="D314" i="1" s="1"/>
  <c r="G314" i="1" s="1"/>
  <c r="E314" i="1" l="1"/>
  <c r="F314" i="1" l="1"/>
  <c r="D315" i="1" s="1"/>
  <c r="G315" i="1" s="1"/>
  <c r="E315" i="1" l="1"/>
  <c r="F315" i="1" l="1"/>
  <c r="D316" i="1" s="1"/>
  <c r="G316" i="1" s="1"/>
  <c r="E316" i="1" l="1"/>
  <c r="F316" i="1" s="1"/>
  <c r="D317" i="1" s="1"/>
  <c r="G317" i="1" s="1"/>
  <c r="E317" i="1" l="1"/>
  <c r="F317" i="1" l="1"/>
  <c r="D318" i="1" s="1"/>
  <c r="G318" i="1" s="1"/>
  <c r="E318" i="1" l="1"/>
  <c r="F318" i="1" s="1"/>
  <c r="D319" i="1" s="1"/>
  <c r="G319" i="1" s="1"/>
  <c r="E319" i="1" l="1"/>
  <c r="F319" i="1" l="1"/>
  <c r="D320" i="1" s="1"/>
  <c r="G320" i="1" s="1"/>
  <c r="E320" i="1" l="1"/>
  <c r="F320" i="1" l="1"/>
  <c r="D321" i="1" s="1"/>
  <c r="G321" i="1" s="1"/>
  <c r="E321" i="1" l="1"/>
  <c r="F321" i="1" l="1"/>
  <c r="D322" i="1" s="1"/>
  <c r="G322" i="1" s="1"/>
  <c r="E322" i="1" l="1"/>
  <c r="F322" i="1" l="1"/>
  <c r="D323" i="1" s="1"/>
  <c r="G323" i="1" s="1"/>
  <c r="E323" i="1" l="1"/>
  <c r="F323" i="1" s="1"/>
  <c r="D324" i="1" s="1"/>
  <c r="G324" i="1" s="1"/>
  <c r="E324" i="1" l="1"/>
  <c r="F324" i="1" s="1"/>
  <c r="D325" i="1" s="1"/>
  <c r="G325" i="1" s="1"/>
  <c r="E325" i="1" l="1"/>
  <c r="F325" i="1" l="1"/>
  <c r="D326" i="1" s="1"/>
  <c r="G326" i="1" s="1"/>
  <c r="E326" i="1" l="1"/>
  <c r="F326" i="1" s="1"/>
  <c r="D327" i="1" s="1"/>
  <c r="G327" i="1" s="1"/>
  <c r="E327" i="1" l="1"/>
  <c r="F327" i="1" s="1"/>
  <c r="D328" i="1" s="1"/>
  <c r="G328" i="1" s="1"/>
  <c r="E328" i="1" l="1"/>
  <c r="F328" i="1" l="1"/>
  <c r="D329" i="1" s="1"/>
  <c r="G329" i="1" s="1"/>
  <c r="E329" i="1" l="1"/>
  <c r="F329" i="1" l="1"/>
  <c r="D330" i="1" s="1"/>
  <c r="G330" i="1" s="1"/>
  <c r="E330" i="1" l="1"/>
  <c r="F330" i="1" l="1"/>
  <c r="D331" i="1" s="1"/>
  <c r="G331" i="1" s="1"/>
  <c r="E331" i="1" l="1"/>
  <c r="F331" i="1" l="1"/>
  <c r="D332" i="1" s="1"/>
  <c r="G332" i="1" s="1"/>
  <c r="E332" i="1" l="1"/>
  <c r="F332" i="1" s="1"/>
  <c r="D333" i="1" s="1"/>
  <c r="G333" i="1" s="1"/>
  <c r="E333" i="1" l="1"/>
  <c r="F333" i="1" l="1"/>
  <c r="D334" i="1" s="1"/>
  <c r="G334" i="1" s="1"/>
  <c r="E334" i="1" l="1"/>
  <c r="F334" i="1" s="1"/>
  <c r="D335" i="1" s="1"/>
  <c r="G335" i="1" s="1"/>
  <c r="E335" i="1" l="1"/>
  <c r="F335" i="1" l="1"/>
  <c r="D336" i="1" s="1"/>
  <c r="G336" i="1" s="1"/>
  <c r="E336" i="1" l="1"/>
  <c r="F336" i="1" l="1"/>
  <c r="D337" i="1" s="1"/>
  <c r="G337" i="1" s="1"/>
  <c r="E337" i="1" l="1"/>
  <c r="F337" i="1" l="1"/>
  <c r="D338" i="1" s="1"/>
  <c r="G338" i="1" s="1"/>
  <c r="E338" i="1" l="1"/>
  <c r="F338" i="1" l="1"/>
  <c r="D339" i="1" s="1"/>
  <c r="G339" i="1" s="1"/>
  <c r="E339" i="1" l="1"/>
  <c r="F339" i="1" l="1"/>
  <c r="D340" i="1" s="1"/>
  <c r="G340" i="1" s="1"/>
  <c r="E340" i="1" l="1"/>
  <c r="F340" i="1" l="1"/>
  <c r="D341" i="1" s="1"/>
  <c r="G341" i="1" s="1"/>
  <c r="E341" i="1" l="1"/>
  <c r="F341" i="1" l="1"/>
  <c r="D342" i="1" s="1"/>
  <c r="G342" i="1" s="1"/>
  <c r="E342" i="1" l="1"/>
  <c r="F342" i="1" l="1"/>
  <c r="D343" i="1" s="1"/>
  <c r="G343" i="1" s="1"/>
  <c r="E343" i="1" l="1"/>
  <c r="F343" i="1" l="1"/>
  <c r="D344" i="1" s="1"/>
  <c r="G344" i="1" s="1"/>
  <c r="E344" i="1" l="1"/>
  <c r="F344" i="1" l="1"/>
  <c r="D345" i="1" s="1"/>
  <c r="G345" i="1" s="1"/>
  <c r="E345" i="1" l="1"/>
  <c r="F345" i="1" l="1"/>
  <c r="D346" i="1" s="1"/>
  <c r="G346" i="1" s="1"/>
  <c r="E346" i="1" l="1"/>
  <c r="F346" i="1" l="1"/>
  <c r="D347" i="1" s="1"/>
  <c r="G347" i="1" s="1"/>
  <c r="E347" i="1" l="1"/>
  <c r="F347" i="1" l="1"/>
  <c r="D348" i="1" s="1"/>
  <c r="G348" i="1" s="1"/>
  <c r="E348" i="1" l="1"/>
  <c r="F348" i="1" l="1"/>
  <c r="D349" i="1" s="1"/>
  <c r="G349" i="1" s="1"/>
  <c r="E349" i="1" l="1"/>
  <c r="F349" i="1" l="1"/>
  <c r="D350" i="1" s="1"/>
  <c r="G350" i="1" s="1"/>
  <c r="E350" i="1" l="1"/>
  <c r="F350" i="1" s="1"/>
  <c r="D351" i="1" s="1"/>
  <c r="G351" i="1" s="1"/>
  <c r="E351" i="1" l="1"/>
  <c r="F351" i="1" l="1"/>
  <c r="D352" i="1" s="1"/>
  <c r="G352" i="1" s="1"/>
  <c r="E352" i="1" l="1"/>
  <c r="F352" i="1" l="1"/>
  <c r="D353" i="1" s="1"/>
  <c r="G353" i="1" s="1"/>
  <c r="E353" i="1" l="1"/>
  <c r="F353" i="1" s="1"/>
  <c r="D354" i="1" s="1"/>
  <c r="G354" i="1" s="1"/>
  <c r="E354" i="1" l="1"/>
  <c r="F354" i="1" s="1"/>
  <c r="D355" i="1" s="1"/>
  <c r="G355" i="1" s="1"/>
  <c r="E355" i="1" l="1"/>
  <c r="F355" i="1" l="1"/>
  <c r="D356" i="1" s="1"/>
  <c r="G356" i="1" s="1"/>
  <c r="E356" i="1" l="1"/>
  <c r="F356" i="1" s="1"/>
  <c r="D357" i="1" s="1"/>
  <c r="G357" i="1" s="1"/>
  <c r="E357" i="1" l="1"/>
  <c r="F357" i="1" l="1"/>
  <c r="D358" i="1" s="1"/>
  <c r="G358" i="1" s="1"/>
  <c r="E358" i="1" l="1"/>
  <c r="F358" i="1" s="1"/>
  <c r="D359" i="1" s="1"/>
  <c r="G359" i="1" s="1"/>
  <c r="E359" i="1" l="1"/>
  <c r="F359" i="1" l="1"/>
  <c r="D360" i="1" s="1"/>
  <c r="G360" i="1" s="1"/>
  <c r="E360" i="1" l="1"/>
  <c r="F360" i="1" l="1"/>
  <c r="D361" i="1" s="1"/>
  <c r="G361" i="1" s="1"/>
  <c r="E361" i="1" l="1"/>
  <c r="F361" i="1" l="1"/>
  <c r="D362" i="1" s="1"/>
  <c r="G362" i="1" s="1"/>
  <c r="E362" i="1" l="1"/>
  <c r="F362" i="1" l="1"/>
  <c r="D363" i="1" s="1"/>
  <c r="G363" i="1" s="1"/>
  <c r="E363" i="1" l="1"/>
  <c r="F363" i="1" l="1"/>
  <c r="D364" i="1" s="1"/>
  <c r="G364" i="1" s="1"/>
  <c r="E364" i="1" l="1"/>
  <c r="F364" i="1" s="1"/>
  <c r="D365" i="1" s="1"/>
  <c r="G365" i="1" s="1"/>
  <c r="E365" i="1" l="1"/>
  <c r="F365" i="1" s="1"/>
  <c r="D366" i="1" s="1"/>
  <c r="G366" i="1" s="1"/>
  <c r="E366" i="1" l="1"/>
  <c r="F366" i="1" s="1"/>
  <c r="D367" i="1" s="1"/>
  <c r="G367" i="1" s="1"/>
  <c r="E367" i="1" l="1"/>
  <c r="F367" i="1" s="1"/>
  <c r="D368" i="1" s="1"/>
  <c r="G368" i="1" s="1"/>
  <c r="E368" i="1" l="1"/>
  <c r="F368" i="1" l="1"/>
  <c r="D369" i="1" s="1"/>
  <c r="G369" i="1" s="1"/>
  <c r="E369" i="1" l="1"/>
  <c r="F369" i="1" s="1"/>
  <c r="D370" i="1" s="1"/>
  <c r="G370" i="1" s="1"/>
  <c r="E370" i="1" l="1"/>
  <c r="F370" i="1" l="1"/>
  <c r="D371" i="1" s="1"/>
  <c r="G371" i="1" s="1"/>
  <c r="E371" i="1" l="1"/>
  <c r="F371" i="1" l="1"/>
  <c r="D372" i="1" s="1"/>
  <c r="G372" i="1" s="1"/>
  <c r="E372" i="1" l="1"/>
  <c r="F372" i="1" s="1"/>
  <c r="D373" i="1" s="1"/>
  <c r="G373" i="1" s="1"/>
  <c r="E373" i="1" l="1"/>
  <c r="F373" i="1" l="1"/>
  <c r="D374" i="1" s="1"/>
  <c r="G374" i="1" s="1"/>
  <c r="E374" i="1" l="1"/>
  <c r="F374" i="1" l="1"/>
  <c r="D375" i="1" s="1"/>
  <c r="G375" i="1" s="1"/>
  <c r="E375" i="1" l="1"/>
  <c r="F375" i="1" l="1"/>
  <c r="D376" i="1" s="1"/>
  <c r="G376" i="1" s="1"/>
  <c r="E376" i="1" l="1"/>
  <c r="F376" i="1" l="1"/>
  <c r="D377" i="1" s="1"/>
  <c r="G377" i="1" s="1"/>
  <c r="E377" i="1" l="1"/>
  <c r="F377" i="1" l="1"/>
  <c r="D378" i="1" s="1"/>
  <c r="G378" i="1" s="1"/>
  <c r="E378" i="1" l="1"/>
  <c r="F378" i="1" l="1"/>
  <c r="D379" i="1" s="1"/>
  <c r="G379" i="1" s="1"/>
  <c r="E379" i="1" l="1"/>
  <c r="F379" i="1" l="1"/>
  <c r="D380" i="1" s="1"/>
  <c r="G380" i="1" s="1"/>
  <c r="E380" i="1" l="1"/>
  <c r="F380" i="1" l="1"/>
  <c r="D381" i="1" s="1"/>
  <c r="G381" i="1" s="1"/>
  <c r="E381" i="1" l="1"/>
  <c r="F381" i="1" s="1"/>
  <c r="D382" i="1" s="1"/>
  <c r="G382" i="1" s="1"/>
  <c r="E382" i="1" l="1"/>
  <c r="F382" i="1" l="1"/>
  <c r="D383" i="1" s="1"/>
  <c r="G383" i="1" s="1"/>
  <c r="E383" i="1" l="1"/>
  <c r="F383" i="1" l="1"/>
  <c r="D384" i="1" s="1"/>
  <c r="G384" i="1" s="1"/>
  <c r="E384" i="1" l="1"/>
  <c r="F384" i="1" l="1"/>
  <c r="D385" i="1" s="1"/>
  <c r="G385" i="1" s="1"/>
  <c r="E385" i="1" l="1"/>
  <c r="F385" i="1" l="1"/>
  <c r="D386" i="1" s="1"/>
  <c r="G386" i="1" s="1"/>
  <c r="E386" i="1" l="1"/>
  <c r="F386" i="1" l="1"/>
  <c r="D387" i="1" s="1"/>
  <c r="G387" i="1" s="1"/>
  <c r="E387" i="1" l="1"/>
  <c r="F387" i="1" l="1"/>
  <c r="D388" i="1" s="1"/>
  <c r="G388" i="1" s="1"/>
  <c r="E388" i="1" l="1"/>
  <c r="F388" i="1" l="1"/>
  <c r="D389" i="1" s="1"/>
  <c r="G389" i="1" s="1"/>
  <c r="E389" i="1" l="1"/>
  <c r="F389" i="1" l="1"/>
  <c r="D390" i="1" s="1"/>
  <c r="G390" i="1" s="1"/>
  <c r="E390" i="1" l="1"/>
  <c r="F390" i="1" l="1"/>
  <c r="D391" i="1" s="1"/>
  <c r="E391" i="1" l="1"/>
  <c r="G391" i="1" s="1"/>
  <c r="F391" i="1" l="1"/>
  <c r="D392" i="1" s="1"/>
  <c r="E392" i="1" l="1"/>
  <c r="G392" i="1" l="1"/>
  <c r="F392" i="1" l="1"/>
  <c r="D393" i="1" s="1"/>
  <c r="E393" i="1" l="1"/>
  <c r="G393" i="1" s="1"/>
  <c r="F393" i="1" s="1"/>
  <c r="D394" i="1" s="1"/>
  <c r="E394" i="1" l="1"/>
  <c r="G394" i="1" l="1"/>
  <c r="F394" i="1" l="1"/>
  <c r="D395" i="1" s="1"/>
  <c r="E395" i="1" l="1"/>
  <c r="G395" i="1" l="1"/>
  <c r="F395" i="1" s="1"/>
  <c r="D396" i="1" s="1"/>
  <c r="E396" i="1" l="1"/>
  <c r="G396" i="1" l="1"/>
  <c r="F396" i="1" s="1"/>
  <c r="D397" i="1" l="1"/>
  <c r="E397" i="1" l="1"/>
  <c r="G397" i="1" s="1"/>
  <c r="F397" i="1" l="1"/>
  <c r="D398" i="1" s="1"/>
  <c r="E398" i="1" l="1"/>
  <c r="G398" i="1" l="1"/>
  <c r="F398" i="1" l="1"/>
  <c r="D399" i="1" s="1"/>
  <c r="E399" i="1" l="1"/>
  <c r="G399" i="1" s="1"/>
  <c r="F399" i="1" l="1"/>
  <c r="D400" i="1" s="1"/>
  <c r="E400" i="1" l="1"/>
  <c r="G400" i="1" l="1"/>
  <c r="F400" i="1" l="1"/>
  <c r="D401" i="1" s="1"/>
  <c r="E401" i="1" l="1"/>
  <c r="G401" i="1" s="1"/>
  <c r="F401" i="1" l="1"/>
  <c r="D402" i="1" s="1"/>
  <c r="E402" i="1" l="1"/>
  <c r="G402" i="1" s="1"/>
  <c r="F402" i="1" l="1"/>
  <c r="D403" i="1" s="1"/>
  <c r="E403" i="1" l="1"/>
  <c r="G403" i="1" l="1"/>
  <c r="F403" i="1" s="1"/>
  <c r="D404" i="1" s="1"/>
  <c r="E404" i="1" l="1"/>
  <c r="G404" i="1" s="1"/>
  <c r="F404" i="1" s="1"/>
  <c r="D405" i="1" s="1"/>
  <c r="E405" i="1" l="1"/>
  <c r="G405" i="1" s="1"/>
  <c r="F405" i="1" s="1"/>
  <c r="D406" i="1" s="1"/>
  <c r="E406" i="1" l="1"/>
  <c r="G406" i="1" l="1"/>
  <c r="F406" i="1" l="1"/>
  <c r="D407" i="1" s="1"/>
  <c r="E407" i="1" l="1"/>
  <c r="G407" i="1" l="1"/>
  <c r="F407" i="1" l="1"/>
  <c r="D408" i="1" s="1"/>
  <c r="E408" i="1" l="1"/>
  <c r="G408" i="1" s="1"/>
  <c r="F408" i="1" l="1"/>
  <c r="D409" i="1" s="1"/>
  <c r="E409" i="1" l="1"/>
  <c r="G409" i="1" s="1"/>
  <c r="F409" i="1" s="1"/>
  <c r="D410" i="1" s="1"/>
  <c r="E410" i="1" l="1"/>
  <c r="G410" i="1" l="1"/>
  <c r="F410" i="1" l="1"/>
  <c r="D411" i="1" s="1"/>
  <c r="E411" i="1" l="1"/>
  <c r="G411" i="1" s="1"/>
  <c r="F411" i="1" l="1"/>
  <c r="D412" i="1" s="1"/>
  <c r="E412" i="1" l="1"/>
  <c r="G412" i="1" s="1"/>
  <c r="F412" i="1" l="1"/>
  <c r="D413" i="1" s="1"/>
  <c r="E413" i="1" l="1"/>
  <c r="G413" i="1" l="1"/>
  <c r="F413" i="1" l="1"/>
  <c r="D414" i="1" s="1"/>
  <c r="E414" i="1" l="1"/>
  <c r="G414" i="1" l="1"/>
  <c r="F414" i="1" s="1"/>
  <c r="D415" i="1" s="1"/>
  <c r="E415" i="1" l="1"/>
  <c r="G415" i="1" l="1"/>
  <c r="F415" i="1" l="1"/>
  <c r="D416" i="1" s="1"/>
  <c r="E416" i="1" l="1"/>
  <c r="G416" i="1" s="1"/>
  <c r="F416" i="1" s="1"/>
  <c r="D417" i="1" s="1"/>
  <c r="E417" i="1" l="1"/>
  <c r="G417" i="1" s="1"/>
  <c r="F417" i="1" s="1"/>
  <c r="D418" i="1" s="1"/>
  <c r="E418" i="1" l="1"/>
  <c r="G418" i="1" l="1"/>
  <c r="F418" i="1" l="1"/>
  <c r="D419" i="1" s="1"/>
  <c r="E419" i="1" l="1"/>
  <c r="G419" i="1" s="1"/>
  <c r="F419" i="1" l="1"/>
  <c r="D420" i="1" s="1"/>
  <c r="E420" i="1" l="1"/>
  <c r="G420" i="1" s="1"/>
  <c r="F420" i="1" l="1"/>
  <c r="D421" i="1" s="1"/>
  <c r="E421" i="1" l="1"/>
  <c r="G421" i="1" s="1"/>
  <c r="F421" i="1" s="1"/>
  <c r="D422" i="1" s="1"/>
  <c r="E422" i="1" l="1"/>
  <c r="G422" i="1" s="1"/>
  <c r="F422" i="1" l="1"/>
  <c r="D423" i="1" s="1"/>
  <c r="E423" i="1" l="1"/>
  <c r="G423" i="1" s="1"/>
  <c r="F423" i="1" l="1"/>
  <c r="D424" i="1" s="1"/>
  <c r="E424" i="1" l="1"/>
  <c r="G424" i="1" l="1"/>
  <c r="F424" i="1" s="1"/>
  <c r="D425" i="1" s="1"/>
  <c r="E425" i="1" l="1"/>
  <c r="G425" i="1" s="1"/>
  <c r="F425" i="1" l="1"/>
  <c r="D426" i="1" s="1"/>
  <c r="E426" i="1" l="1"/>
  <c r="G426" i="1" s="1"/>
  <c r="F426" i="1" l="1"/>
  <c r="D427" i="1" s="1"/>
  <c r="E427" i="1" l="1"/>
  <c r="G427" i="1" s="1"/>
  <c r="F427" i="1" s="1"/>
  <c r="D428" i="1" s="1"/>
  <c r="E428" i="1" l="1"/>
  <c r="G428" i="1" l="1"/>
  <c r="F428" i="1" l="1"/>
  <c r="D429" i="1" s="1"/>
  <c r="E429" i="1" l="1"/>
  <c r="G429" i="1" s="1"/>
  <c r="F429" i="1" s="1"/>
  <c r="D430" i="1" s="1"/>
  <c r="E430" i="1" l="1"/>
  <c r="G430" i="1" l="1"/>
  <c r="F430" i="1" l="1"/>
  <c r="D431" i="1" s="1"/>
  <c r="E431" i="1" l="1"/>
  <c r="G431" i="1" s="1"/>
  <c r="F431" i="1" s="1"/>
  <c r="D432" i="1" s="1"/>
  <c r="E432" i="1" l="1"/>
  <c r="G432" i="1" l="1"/>
  <c r="F432" i="1" l="1"/>
  <c r="D433" i="1" s="1"/>
  <c r="E433" i="1" l="1"/>
  <c r="G433" i="1" l="1"/>
  <c r="F433" i="1" s="1"/>
  <c r="D434" i="1" s="1"/>
  <c r="E434" i="1" l="1"/>
  <c r="G434" i="1" s="1"/>
  <c r="F434" i="1" l="1"/>
  <c r="D435" i="1" s="1"/>
  <c r="E435" i="1" l="1"/>
  <c r="G435" i="1" l="1"/>
  <c r="F435" i="1" s="1"/>
  <c r="D436" i="1" s="1"/>
  <c r="E436" i="1" l="1"/>
  <c r="G436" i="1" s="1"/>
  <c r="F436" i="1" s="1"/>
  <c r="D437" i="1" s="1"/>
  <c r="E437" i="1" l="1"/>
  <c r="G437" i="1" l="1"/>
  <c r="F437" i="1" l="1"/>
  <c r="D438" i="1" s="1"/>
  <c r="E438" i="1" l="1"/>
  <c r="G438" i="1" l="1"/>
  <c r="F438" i="1" l="1"/>
  <c r="D439" i="1" s="1"/>
  <c r="E439" i="1" l="1"/>
  <c r="G439" i="1" l="1"/>
  <c r="F439" i="1" s="1"/>
  <c r="D440" i="1" s="1"/>
  <c r="E440" i="1" l="1"/>
  <c r="G440" i="1" s="1"/>
  <c r="F440" i="1" s="1"/>
  <c r="D441" i="1" s="1"/>
  <c r="E441" i="1" l="1"/>
  <c r="G441" i="1" s="1"/>
  <c r="F441" i="1" s="1"/>
  <c r="D442" i="1" s="1"/>
  <c r="E442" i="1" l="1"/>
  <c r="G442" i="1" l="1"/>
  <c r="F442" i="1" l="1"/>
  <c r="D443" i="1" s="1"/>
  <c r="E443" i="1" l="1"/>
  <c r="G443" i="1" s="1"/>
  <c r="F443" i="1" l="1"/>
  <c r="D444" i="1" s="1"/>
  <c r="E444" i="1" l="1"/>
  <c r="G444" i="1" s="1"/>
  <c r="F444" i="1" l="1"/>
  <c r="D445" i="1" s="1"/>
  <c r="E445" i="1" l="1"/>
  <c r="G445" i="1" l="1"/>
  <c r="F445" i="1" s="1"/>
  <c r="D446" i="1" s="1"/>
  <c r="E446" i="1" l="1"/>
  <c r="G446" i="1" l="1"/>
  <c r="F446" i="1" l="1"/>
  <c r="D447" i="1" s="1"/>
  <c r="E447" i="1" l="1"/>
  <c r="G447" i="1" s="1"/>
  <c r="F447" i="1" l="1"/>
  <c r="D448" i="1" s="1"/>
  <c r="E448" i="1" l="1"/>
  <c r="G448" i="1" s="1"/>
  <c r="F448" i="1" l="1"/>
  <c r="D449" i="1" s="1"/>
  <c r="E449" i="1" l="1"/>
  <c r="G449" i="1" l="1"/>
  <c r="F449" i="1" s="1"/>
  <c r="D450" i="1" s="1"/>
  <c r="E450" i="1" l="1"/>
  <c r="G450" i="1" s="1"/>
  <c r="F450" i="1" s="1"/>
  <c r="D451" i="1" s="1"/>
  <c r="E451" i="1" l="1"/>
  <c r="G451" i="1" l="1"/>
  <c r="F451" i="1" l="1"/>
  <c r="D452" i="1" s="1"/>
  <c r="E452" i="1" l="1"/>
  <c r="G452" i="1" s="1"/>
  <c r="F452" i="1" l="1"/>
  <c r="D453" i="1" s="1"/>
  <c r="E453" i="1" l="1"/>
  <c r="G453" i="1" s="1"/>
  <c r="F453" i="1" l="1"/>
  <c r="D454" i="1" s="1"/>
  <c r="E454" i="1" l="1"/>
  <c r="G454" i="1" s="1"/>
  <c r="F454" i="1" l="1"/>
  <c r="D455" i="1" s="1"/>
  <c r="E455" i="1" l="1"/>
  <c r="G455" i="1" s="1"/>
  <c r="F455" i="1" l="1"/>
  <c r="D456" i="1" s="1"/>
  <c r="E456" i="1" l="1"/>
  <c r="G456" i="1" l="1"/>
  <c r="F456" i="1" s="1"/>
  <c r="D457" i="1" s="1"/>
  <c r="E457" i="1" l="1"/>
  <c r="G457" i="1" l="1"/>
  <c r="F457" i="1" l="1"/>
  <c r="D458" i="1" s="1"/>
  <c r="E458" i="1" l="1"/>
  <c r="G458" i="1" l="1"/>
  <c r="F458" i="1" l="1"/>
  <c r="D459" i="1" s="1"/>
  <c r="E459" i="1" l="1"/>
  <c r="G459" i="1" l="1"/>
  <c r="F459" i="1" l="1"/>
  <c r="D460" i="1" s="1"/>
  <c r="E460" i="1" l="1"/>
  <c r="G460" i="1" s="1"/>
  <c r="F460" i="1" s="1"/>
  <c r="D461" i="1" s="1"/>
  <c r="E461" i="1" l="1"/>
  <c r="G461" i="1" s="1"/>
  <c r="F461" i="1" s="1"/>
  <c r="D462" i="1" l="1"/>
  <c r="E462" i="1" s="1"/>
  <c r="G462" i="1" l="1"/>
  <c r="F462" i="1" s="1"/>
  <c r="D463" i="1" s="1"/>
  <c r="E463" i="1" l="1"/>
  <c r="G463" i="1" l="1"/>
  <c r="F463" i="1" s="1"/>
  <c r="D464" i="1" l="1"/>
  <c r="E464" i="1" l="1"/>
  <c r="G464" i="1" s="1"/>
  <c r="F464" i="1" s="1"/>
  <c r="D465" i="1" s="1"/>
  <c r="E465" i="1" l="1"/>
  <c r="G465" i="1" l="1"/>
  <c r="F465" i="1" l="1"/>
  <c r="D466" i="1" s="1"/>
  <c r="E466" i="1" l="1"/>
  <c r="G466" i="1" l="1"/>
  <c r="F466" i="1" s="1"/>
  <c r="D467" i="1" s="1"/>
  <c r="E467" i="1" l="1"/>
  <c r="G467" i="1" l="1"/>
  <c r="F467" i="1" s="1"/>
  <c r="D468" i="1" s="1"/>
  <c r="E468" i="1" l="1"/>
  <c r="G468" i="1" l="1"/>
  <c r="F468" i="1" s="1"/>
  <c r="D469" i="1" s="1"/>
  <c r="E469" i="1" l="1"/>
  <c r="G469" i="1" l="1"/>
  <c r="F469" i="1" l="1"/>
  <c r="D470" i="1" s="1"/>
  <c r="E470" i="1" l="1"/>
  <c r="G470" i="1" s="1"/>
  <c r="F470" i="1" s="1"/>
  <c r="D471" i="1" s="1"/>
  <c r="E471" i="1" l="1"/>
  <c r="G471" i="1" l="1"/>
  <c r="F471" i="1" l="1"/>
  <c r="D472" i="1" s="1"/>
  <c r="E472" i="1" l="1"/>
  <c r="G472" i="1" s="1"/>
  <c r="F472" i="1" l="1"/>
  <c r="D473" i="1" s="1"/>
  <c r="E473" i="1" l="1"/>
  <c r="G473" i="1" l="1"/>
  <c r="F473" i="1" l="1"/>
  <c r="D474" i="1" s="1"/>
  <c r="E474" i="1" l="1"/>
  <c r="G474" i="1" l="1"/>
  <c r="F474" i="1" l="1"/>
  <c r="D475" i="1" s="1"/>
  <c r="E475" i="1" l="1"/>
  <c r="G475" i="1" l="1"/>
  <c r="F475" i="1" s="1"/>
  <c r="D476" i="1" s="1"/>
  <c r="E476" i="1" l="1"/>
  <c r="G476" i="1" l="1"/>
  <c r="F476" i="1" s="1"/>
  <c r="D477" i="1" s="1"/>
  <c r="E477" i="1" l="1"/>
  <c r="G477" i="1" l="1"/>
  <c r="F477" i="1" l="1"/>
  <c r="D478" i="1" s="1"/>
  <c r="E478" i="1" l="1"/>
  <c r="G478" i="1" s="1"/>
  <c r="F478" i="1" l="1"/>
  <c r="D479" i="1" s="1"/>
  <c r="E479" i="1" l="1"/>
  <c r="G479" i="1" l="1"/>
  <c r="F479" i="1" s="1"/>
  <c r="D480" i="1" s="1"/>
  <c r="E480" i="1" l="1"/>
  <c r="G480" i="1" l="1"/>
  <c r="F480" i="1" s="1"/>
  <c r="D481" i="1" s="1"/>
  <c r="E481" i="1" l="1"/>
  <c r="G481" i="1" s="1"/>
  <c r="F481" i="1" s="1"/>
  <c r="D482" i="1" s="1"/>
  <c r="E482" i="1" l="1"/>
  <c r="G482" i="1" s="1"/>
  <c r="F482" i="1" l="1"/>
  <c r="D483" i="1" s="1"/>
  <c r="E483" i="1" l="1"/>
  <c r="G483" i="1" l="1"/>
  <c r="F483" i="1" s="1"/>
  <c r="D484" i="1" s="1"/>
  <c r="E484" i="1" l="1"/>
  <c r="G484" i="1" s="1"/>
  <c r="F484" i="1" l="1"/>
  <c r="D485" i="1" s="1"/>
  <c r="E485" i="1" l="1"/>
  <c r="G485" i="1" s="1"/>
  <c r="F485" i="1" s="1"/>
  <c r="D486" i="1" s="1"/>
  <c r="E486" i="1" l="1"/>
  <c r="G486" i="1" l="1"/>
  <c r="F486" i="1" l="1"/>
  <c r="D487" i="1" s="1"/>
  <c r="E487" i="1" l="1"/>
  <c r="G487" i="1" l="1"/>
  <c r="F487" i="1" s="1"/>
  <c r="D488" i="1" s="1"/>
  <c r="E488" i="1" l="1"/>
  <c r="G488" i="1" l="1"/>
  <c r="F488" i="1" l="1"/>
  <c r="D489" i="1" s="1"/>
  <c r="E489" i="1" l="1"/>
  <c r="G489" i="1" l="1"/>
  <c r="F489" i="1" l="1"/>
  <c r="D490" i="1" s="1"/>
  <c r="E490" i="1" l="1"/>
  <c r="G490" i="1" s="1"/>
  <c r="F490" i="1" s="1"/>
  <c r="D491" i="1" s="1"/>
  <c r="E491" i="1" l="1"/>
  <c r="G491" i="1" s="1"/>
  <c r="F491" i="1" l="1"/>
  <c r="D492" i="1" s="1"/>
  <c r="E492" i="1" l="1"/>
  <c r="G492" i="1" s="1"/>
  <c r="F492" i="1" l="1"/>
  <c r="D493" i="1" s="1"/>
  <c r="E493" i="1" l="1"/>
  <c r="G493" i="1" s="1"/>
  <c r="F493" i="1" s="1"/>
  <c r="D494" i="1" s="1"/>
  <c r="E494" i="1" l="1"/>
  <c r="G494" i="1" l="1"/>
  <c r="F494" i="1" l="1"/>
  <c r="D495" i="1" s="1"/>
  <c r="E495" i="1" l="1"/>
  <c r="G495" i="1" l="1"/>
  <c r="F495" i="1" s="1"/>
  <c r="D496" i="1" s="1"/>
  <c r="E496" i="1" l="1"/>
  <c r="G496" i="1" l="1"/>
  <c r="F496" i="1" s="1"/>
  <c r="D497" i="1" l="1"/>
  <c r="E497" i="1" l="1"/>
  <c r="G497" i="1" s="1"/>
  <c r="F497" i="1" s="1"/>
  <c r="D498" i="1" s="1"/>
  <c r="E498" i="1" l="1"/>
  <c r="G498" i="1" l="1"/>
  <c r="F498" i="1" l="1"/>
  <c r="D499" i="1" s="1"/>
  <c r="E499" i="1" l="1"/>
  <c r="G499" i="1" l="1"/>
  <c r="F499" i="1" l="1"/>
  <c r="D500" i="1" s="1"/>
  <c r="E500" i="1" l="1"/>
  <c r="G500" i="1" l="1"/>
  <c r="F500" i="1" l="1"/>
  <c r="D501" i="1" s="1"/>
  <c r="E501" i="1" l="1"/>
  <c r="G501" i="1" s="1"/>
  <c r="F501" i="1" l="1"/>
  <c r="D502" i="1" s="1"/>
  <c r="E502" i="1" l="1"/>
  <c r="G502" i="1" l="1"/>
  <c r="F502" i="1" s="1"/>
  <c r="D503" i="1" s="1"/>
  <c r="E503" i="1" l="1"/>
  <c r="G503" i="1" l="1"/>
  <c r="F503" i="1" l="1"/>
  <c r="D504" i="1" s="1"/>
  <c r="E504" i="1" l="1"/>
  <c r="G504" i="1" l="1"/>
  <c r="F504" i="1" l="1"/>
  <c r="D505" i="1" s="1"/>
  <c r="E505" i="1" l="1"/>
  <c r="G505" i="1" l="1"/>
  <c r="F505" i="1" s="1"/>
  <c r="D506" i="1" s="1"/>
  <c r="E506" i="1" l="1"/>
  <c r="G506" i="1" s="1"/>
  <c r="F506" i="1" s="1"/>
  <c r="D507" i="1" s="1"/>
  <c r="E507" i="1" l="1"/>
  <c r="G507" i="1" s="1"/>
  <c r="F507" i="1" s="1"/>
  <c r="D508" i="1" s="1"/>
  <c r="E508" i="1" l="1"/>
  <c r="G508" i="1" l="1"/>
  <c r="F508" i="1" s="1"/>
  <c r="D509" i="1" s="1"/>
  <c r="E509" i="1" l="1"/>
  <c r="G509" i="1" l="1"/>
  <c r="F509" i="1" l="1"/>
  <c r="D510" i="1" s="1"/>
  <c r="E510" i="1" l="1"/>
  <c r="G510" i="1" s="1"/>
  <c r="F510" i="1" l="1"/>
  <c r="D511" i="1" s="1"/>
  <c r="E511" i="1" l="1"/>
  <c r="G511" i="1" s="1"/>
  <c r="F511" i="1" s="1"/>
  <c r="D512" i="1" s="1"/>
  <c r="E512" i="1" l="1"/>
  <c r="G512" i="1" l="1"/>
  <c r="F512" i="1" l="1"/>
  <c r="D513" i="1" s="1"/>
  <c r="E513" i="1" l="1"/>
  <c r="G513" i="1" s="1"/>
  <c r="F513" i="1" s="1"/>
  <c r="D514" i="1" s="1"/>
  <c r="E514" i="1" l="1"/>
  <c r="G514" i="1" l="1"/>
  <c r="F514" i="1" s="1"/>
  <c r="D515" i="1" l="1"/>
  <c r="E515" i="1" l="1"/>
  <c r="G515" i="1" l="1"/>
  <c r="F515" i="1" s="1"/>
  <c r="D516" i="1" s="1"/>
  <c r="E516" i="1" l="1"/>
  <c r="G516" i="1" l="1"/>
  <c r="F516" i="1" l="1"/>
  <c r="D517" i="1" s="1"/>
  <c r="E517" i="1" l="1"/>
  <c r="G517" i="1" s="1"/>
  <c r="F517" i="1" s="1"/>
  <c r="D518" i="1" s="1"/>
  <c r="E518" i="1" l="1"/>
  <c r="G518" i="1" s="1"/>
  <c r="F518" i="1" s="1"/>
  <c r="D519" i="1" s="1"/>
  <c r="E519" i="1" l="1"/>
  <c r="G519" i="1" l="1"/>
  <c r="F519" i="1" s="1"/>
  <c r="D520" i="1" l="1"/>
  <c r="E520" i="1" l="1"/>
  <c r="G520" i="1" s="1"/>
  <c r="F520" i="1" s="1"/>
  <c r="D521" i="1" s="1"/>
  <c r="E521" i="1" l="1"/>
  <c r="G521" i="1" s="1"/>
  <c r="F521" i="1" s="1"/>
  <c r="D522" i="1" s="1"/>
  <c r="E522" i="1" l="1"/>
  <c r="G522" i="1" l="1"/>
  <c r="F522" i="1" l="1"/>
  <c r="D523" i="1" s="1"/>
  <c r="E523" i="1" l="1"/>
  <c r="G523" i="1" l="1"/>
  <c r="F523" i="1" s="1"/>
  <c r="D524" i="1" s="1"/>
  <c r="E524" i="1" l="1"/>
  <c r="G524" i="1" l="1"/>
  <c r="F524" i="1" s="1"/>
  <c r="D525" i="1" l="1"/>
  <c r="E525" i="1" l="1"/>
  <c r="G525" i="1" s="1"/>
  <c r="F525" i="1" s="1"/>
  <c r="D526" i="1" s="1"/>
  <c r="E526" i="1" l="1"/>
  <c r="G526" i="1" s="1"/>
  <c r="F526" i="1" s="1"/>
  <c r="D527" i="1" s="1"/>
  <c r="E527" i="1" l="1"/>
  <c r="G527" i="1" l="1"/>
  <c r="F527" i="1" l="1"/>
  <c r="D528" i="1" s="1"/>
  <c r="E528" i="1" l="1"/>
  <c r="G528" i="1" l="1"/>
  <c r="F528" i="1" l="1"/>
  <c r="D529" i="1" s="1"/>
  <c r="E529" i="1" l="1"/>
  <c r="G529" i="1" s="1"/>
  <c r="F529" i="1" l="1"/>
  <c r="D530" i="1" s="1"/>
  <c r="E530" i="1" l="1"/>
  <c r="G530" i="1" s="1"/>
  <c r="F530" i="1" l="1"/>
  <c r="D531" i="1" s="1"/>
  <c r="E531" i="1" l="1"/>
  <c r="G531" i="1" s="1"/>
  <c r="F531" i="1" s="1"/>
  <c r="D532" i="1" s="1"/>
  <c r="E532" i="1" l="1"/>
  <c r="G532" i="1" l="1"/>
  <c r="F532" i="1" l="1"/>
  <c r="D533" i="1" s="1"/>
  <c r="E533" i="1" l="1"/>
  <c r="G533" i="1" s="1"/>
  <c r="F533" i="1" s="1"/>
  <c r="D534" i="1" s="1"/>
  <c r="E534" i="1" l="1"/>
  <c r="G534" i="1" s="1"/>
  <c r="F534" i="1" s="1"/>
  <c r="D535" i="1" s="1"/>
  <c r="E535" i="1" l="1"/>
  <c r="G535" i="1" s="1"/>
  <c r="F535" i="1" l="1"/>
  <c r="D536" i="1" s="1"/>
  <c r="E536" i="1" l="1"/>
  <c r="G536" i="1" s="1"/>
  <c r="F536" i="1" s="1"/>
  <c r="D537" i="1" s="1"/>
  <c r="E537" i="1" l="1"/>
  <c r="G537" i="1" l="1"/>
  <c r="F537" i="1" s="1"/>
  <c r="D538" i="1" l="1"/>
  <c r="E538" i="1" l="1"/>
  <c r="G538" i="1" s="1"/>
  <c r="F538" i="1" s="1"/>
  <c r="D539" i="1" s="1"/>
  <c r="E539" i="1" l="1"/>
  <c r="G539" i="1" l="1"/>
  <c r="F539" i="1" l="1"/>
  <c r="D540" i="1" s="1"/>
  <c r="E540" i="1" l="1"/>
  <c r="G540" i="1" s="1"/>
  <c r="F540" i="1" s="1"/>
  <c r="D541" i="1" s="1"/>
  <c r="E541" i="1" l="1"/>
  <c r="G541" i="1" s="1"/>
  <c r="F541" i="1" s="1"/>
  <c r="D542" i="1" s="1"/>
  <c r="E542" i="1" l="1"/>
  <c r="G542" i="1" l="1"/>
  <c r="F542" i="1" l="1"/>
  <c r="D543" i="1" s="1"/>
  <c r="E543" i="1" l="1"/>
  <c r="G543" i="1" l="1"/>
  <c r="F543" i="1" l="1"/>
  <c r="D544" i="1" s="1"/>
  <c r="E544" i="1" l="1"/>
  <c r="G544" i="1" l="1"/>
  <c r="F544" i="1" l="1"/>
  <c r="D545" i="1" s="1"/>
  <c r="E545" i="1" l="1"/>
  <c r="G545" i="1" s="1"/>
  <c r="F545" i="1" l="1"/>
  <c r="D546" i="1" s="1"/>
  <c r="E546" i="1" l="1"/>
  <c r="G546" i="1" l="1"/>
  <c r="F546" i="1" l="1"/>
  <c r="D547" i="1" s="1"/>
  <c r="E547" i="1" l="1"/>
  <c r="G547" i="1" s="1"/>
  <c r="F547" i="1" s="1"/>
  <c r="D548" i="1" s="1"/>
  <c r="E548" i="1" l="1"/>
  <c r="G548" i="1" s="1"/>
  <c r="F548" i="1" s="1"/>
  <c r="D549" i="1" s="1"/>
  <c r="E549" i="1" l="1"/>
  <c r="G549" i="1" s="1"/>
  <c r="F549" i="1" s="1"/>
  <c r="D550" i="1" s="1"/>
  <c r="E550" i="1" l="1"/>
  <c r="G550" i="1" s="1"/>
  <c r="F550" i="1" s="1"/>
  <c r="D551" i="1" s="1"/>
  <c r="E551" i="1" l="1"/>
  <c r="G551" i="1" s="1"/>
  <c r="F551" i="1" s="1"/>
  <c r="D552" i="1" s="1"/>
  <c r="E552" i="1" l="1"/>
  <c r="G552" i="1" s="1"/>
  <c r="F552" i="1" s="1"/>
  <c r="D553" i="1" s="1"/>
  <c r="E553" i="1" l="1"/>
  <c r="G553" i="1" s="1"/>
  <c r="F553" i="1" s="1"/>
  <c r="D554" i="1" s="1"/>
  <c r="E554" i="1" l="1"/>
  <c r="G554" i="1" l="1"/>
  <c r="F554" i="1" l="1"/>
  <c r="D555" i="1" s="1"/>
  <c r="E555" i="1" l="1"/>
  <c r="G555" i="1" l="1"/>
  <c r="F555" i="1" l="1"/>
  <c r="D556" i="1" s="1"/>
  <c r="E556" i="1" l="1"/>
  <c r="G556" i="1" s="1"/>
  <c r="F556" i="1" l="1"/>
  <c r="D557" i="1" s="1"/>
  <c r="E557" i="1" l="1"/>
  <c r="G557" i="1" s="1"/>
  <c r="F557" i="1" s="1"/>
  <c r="D558" i="1" s="1"/>
  <c r="E558" i="1" l="1"/>
  <c r="G558" i="1" l="1"/>
  <c r="F558" i="1" l="1"/>
  <c r="D559" i="1" s="1"/>
  <c r="E559" i="1" l="1"/>
  <c r="G559" i="1" l="1"/>
  <c r="F559" i="1" l="1"/>
  <c r="D560" i="1" s="1"/>
  <c r="E560" i="1" l="1"/>
  <c r="G560" i="1" s="1"/>
  <c r="F560" i="1" s="1"/>
  <c r="D561" i="1" s="1"/>
  <c r="E561" i="1" l="1"/>
  <c r="G561" i="1" l="1"/>
  <c r="F561" i="1" l="1"/>
  <c r="D562" i="1" s="1"/>
  <c r="E562" i="1" l="1"/>
  <c r="G562" i="1" l="1"/>
  <c r="F562" i="1" l="1"/>
  <c r="D563" i="1" s="1"/>
  <c r="E563" i="1" l="1"/>
  <c r="G563" i="1" s="1"/>
  <c r="F563" i="1" l="1"/>
  <c r="D564" i="1" s="1"/>
  <c r="E564" i="1" l="1"/>
  <c r="G564" i="1" l="1"/>
  <c r="F564" i="1" l="1"/>
  <c r="D565" i="1" s="1"/>
  <c r="E565" i="1" l="1"/>
  <c r="G565" i="1" s="1"/>
  <c r="F565" i="1" s="1"/>
  <c r="D566" i="1" s="1"/>
  <c r="E566" i="1" l="1"/>
  <c r="G566" i="1" s="1"/>
  <c r="F566" i="1" l="1"/>
  <c r="D567" i="1" s="1"/>
  <c r="E567" i="1" l="1"/>
  <c r="G567" i="1" s="1"/>
  <c r="F567" i="1" s="1"/>
  <c r="D568" i="1" s="1"/>
  <c r="E568" i="1" l="1"/>
  <c r="G568" i="1" l="1"/>
  <c r="F568" i="1" s="1"/>
  <c r="D569" i="1" s="1"/>
  <c r="E569" i="1" l="1"/>
  <c r="G569" i="1" s="1"/>
  <c r="F569" i="1" s="1"/>
  <c r="D570" i="1" s="1"/>
  <c r="E570" i="1" l="1"/>
  <c r="G570" i="1" l="1"/>
  <c r="F570" i="1" l="1"/>
  <c r="D571" i="1" s="1"/>
  <c r="E571" i="1" l="1"/>
  <c r="G571" i="1" l="1"/>
  <c r="F571" i="1" s="1"/>
  <c r="D572" i="1" s="1"/>
  <c r="E572" i="1" l="1"/>
  <c r="G572" i="1" s="1"/>
  <c r="F572" i="1" s="1"/>
  <c r="D573" i="1" s="1"/>
  <c r="E573" i="1" l="1"/>
  <c r="G573" i="1" s="1"/>
  <c r="F573" i="1" s="1"/>
  <c r="D574" i="1" s="1"/>
  <c r="E574" i="1" l="1"/>
  <c r="G574" i="1" l="1"/>
  <c r="F574" i="1" l="1"/>
  <c r="D575" i="1" s="1"/>
  <c r="E575" i="1" l="1"/>
  <c r="G575" i="1" s="1"/>
  <c r="F575" i="1" l="1"/>
  <c r="D576" i="1" s="1"/>
  <c r="E576" i="1" l="1"/>
  <c r="G576" i="1" l="1"/>
  <c r="F576" i="1" l="1"/>
  <c r="D577" i="1" s="1"/>
  <c r="E577" i="1" l="1"/>
  <c r="G577" i="1" l="1"/>
  <c r="F577" i="1" s="1"/>
  <c r="D578" i="1" s="1"/>
  <c r="E578" i="1" l="1"/>
  <c r="G578" i="1" l="1"/>
  <c r="F578" i="1" l="1"/>
  <c r="D579" i="1" s="1"/>
  <c r="E579" i="1" l="1"/>
  <c r="G579" i="1" s="1"/>
  <c r="F579" i="1" s="1"/>
  <c r="D580" i="1" s="1"/>
  <c r="E580" i="1" l="1"/>
  <c r="G580" i="1" s="1"/>
  <c r="F580" i="1" l="1"/>
  <c r="D581" i="1" s="1"/>
  <c r="E581" i="1" l="1"/>
  <c r="G581" i="1" s="1"/>
  <c r="F581" i="1" l="1"/>
  <c r="D582" i="1" s="1"/>
  <c r="E582" i="1" l="1"/>
  <c r="G582" i="1" l="1"/>
  <c r="F582" i="1" s="1"/>
  <c r="D583" i="1" s="1"/>
  <c r="E583" i="1" l="1"/>
  <c r="G583" i="1" s="1"/>
  <c r="F583" i="1" s="1"/>
  <c r="D584" i="1" s="1"/>
  <c r="E584" i="1" l="1"/>
  <c r="G584" i="1" s="1"/>
  <c r="F584" i="1" s="1"/>
  <c r="D585" i="1" s="1"/>
  <c r="E585" i="1" l="1"/>
  <c r="G585" i="1" s="1"/>
  <c r="F585" i="1" s="1"/>
  <c r="D586" i="1" s="1"/>
  <c r="E586" i="1" l="1"/>
  <c r="G586" i="1" s="1"/>
  <c r="F586" i="1" s="1"/>
  <c r="D587" i="1" s="1"/>
  <c r="E587" i="1" l="1"/>
  <c r="G587" i="1" s="1"/>
  <c r="F587" i="1" s="1"/>
  <c r="D588" i="1" s="1"/>
  <c r="E588" i="1" l="1"/>
  <c r="G588" i="1" s="1"/>
  <c r="F588" i="1" s="1"/>
  <c r="D589" i="1" s="1"/>
  <c r="E589" i="1" l="1"/>
  <c r="G589" i="1" s="1"/>
  <c r="F589" i="1" s="1"/>
  <c r="D590" i="1" s="1"/>
  <c r="E590" i="1" l="1"/>
  <c r="G590" i="1" s="1"/>
  <c r="F590" i="1" s="1"/>
  <c r="D591" i="1" s="1"/>
  <c r="E591" i="1" l="1"/>
  <c r="G591" i="1" l="1"/>
  <c r="F591" i="1" l="1"/>
  <c r="D592" i="1" s="1"/>
  <c r="E592" i="1" l="1"/>
  <c r="G592" i="1" l="1"/>
  <c r="F592" i="1" l="1"/>
  <c r="D593" i="1" s="1"/>
  <c r="E593" i="1" l="1"/>
  <c r="G593" i="1" s="1"/>
  <c r="F593" i="1" l="1"/>
  <c r="D594" i="1" s="1"/>
  <c r="E594" i="1" l="1"/>
  <c r="G594" i="1" l="1"/>
  <c r="F594" i="1" l="1"/>
  <c r="D595" i="1" s="1"/>
  <c r="E595" i="1" l="1"/>
  <c r="G595" i="1" s="1"/>
  <c r="F595" i="1" l="1"/>
  <c r="D596" i="1" s="1"/>
  <c r="E596" i="1" l="1"/>
  <c r="G596" i="1" s="1"/>
  <c r="F596" i="1" s="1"/>
  <c r="D597" i="1" s="1"/>
  <c r="E597" i="1" l="1"/>
  <c r="G597" i="1" l="1"/>
  <c r="F597" i="1" l="1"/>
  <c r="D598" i="1" s="1"/>
  <c r="E598" i="1" l="1"/>
  <c r="G598" i="1" s="1"/>
  <c r="F598" i="1" s="1"/>
  <c r="D599" i="1" s="1"/>
  <c r="E599" i="1" l="1"/>
  <c r="G599" i="1" s="1"/>
  <c r="F599" i="1" s="1"/>
  <c r="D600" i="1" s="1"/>
  <c r="E600" i="1" l="1"/>
  <c r="G600" i="1" l="1"/>
  <c r="F600" i="1" l="1"/>
  <c r="D601" i="1" s="1"/>
  <c r="E601" i="1" l="1"/>
  <c r="G601" i="1" l="1"/>
  <c r="F601" i="1" l="1"/>
  <c r="D602" i="1" s="1"/>
  <c r="E602" i="1" l="1"/>
  <c r="G602" i="1" s="1"/>
  <c r="F602" i="1" s="1"/>
  <c r="D603" i="1" s="1"/>
  <c r="E603" i="1" l="1"/>
  <c r="G603" i="1" l="1"/>
  <c r="F603" i="1" l="1"/>
  <c r="D604" i="1" s="1"/>
  <c r="E604" i="1" l="1"/>
  <c r="G604" i="1" s="1"/>
  <c r="F604" i="1" s="1"/>
  <c r="D605" i="1" s="1"/>
  <c r="E605" i="1" l="1"/>
  <c r="G605" i="1" s="1"/>
  <c r="F605" i="1" s="1"/>
  <c r="D606" i="1" s="1"/>
  <c r="E606" i="1" l="1"/>
  <c r="G606" i="1" l="1"/>
  <c r="F606" i="1" l="1"/>
  <c r="D607" i="1" s="1"/>
  <c r="E607" i="1" l="1"/>
  <c r="G607" i="1" s="1"/>
  <c r="F607" i="1" l="1"/>
  <c r="D608" i="1" s="1"/>
  <c r="E608" i="1" l="1"/>
  <c r="G608" i="1" l="1"/>
  <c r="F608" i="1" l="1"/>
  <c r="D609" i="1" s="1"/>
  <c r="E609" i="1" l="1"/>
  <c r="G609" i="1" s="1"/>
  <c r="F609" i="1" s="1"/>
  <c r="D610" i="1" s="1"/>
  <c r="E610" i="1" l="1"/>
  <c r="G610" i="1" l="1"/>
  <c r="F610" i="1" l="1"/>
  <c r="D611" i="1" s="1"/>
  <c r="E611" i="1" l="1"/>
  <c r="G611" i="1" l="1"/>
  <c r="F611" i="1" s="1"/>
  <c r="D612" i="1" s="1"/>
  <c r="E612" i="1" l="1"/>
  <c r="G612" i="1" s="1"/>
  <c r="F612" i="1" l="1"/>
  <c r="D613" i="1" s="1"/>
  <c r="E613" i="1" l="1"/>
  <c r="G613" i="1" s="1"/>
  <c r="F613" i="1" l="1"/>
  <c r="D614" i="1" s="1"/>
  <c r="E614" i="1" l="1"/>
  <c r="G614" i="1" s="1"/>
  <c r="F614" i="1" l="1"/>
  <c r="D615" i="1" s="1"/>
  <c r="E615" i="1" l="1"/>
  <c r="G615" i="1" l="1"/>
  <c r="F615" i="1" l="1"/>
  <c r="D616" i="1" s="1"/>
  <c r="E616" i="1" l="1"/>
  <c r="G616" i="1" l="1"/>
  <c r="F616" i="1" s="1"/>
  <c r="D617" i="1" s="1"/>
  <c r="E617" i="1" l="1"/>
  <c r="G617" i="1" l="1"/>
  <c r="F617" i="1" s="1"/>
  <c r="D618" i="1" s="1"/>
  <c r="E618" i="1" l="1"/>
  <c r="G618" i="1" l="1"/>
  <c r="F618" i="1" s="1"/>
  <c r="D619" i="1" s="1"/>
  <c r="E619" i="1" l="1"/>
  <c r="G619" i="1" l="1"/>
  <c r="F619" i="1" l="1"/>
  <c r="D620" i="1" s="1"/>
  <c r="E620" i="1" l="1"/>
  <c r="G620" i="1" l="1"/>
  <c r="F620" i="1" l="1"/>
  <c r="D621" i="1" s="1"/>
  <c r="E621" i="1" l="1"/>
  <c r="G621" i="1" s="1"/>
  <c r="F621" i="1" l="1"/>
  <c r="D622" i="1" s="1"/>
  <c r="E622" i="1" l="1"/>
  <c r="G622" i="1" s="1"/>
  <c r="F622" i="1" s="1"/>
  <c r="D623" i="1" s="1"/>
  <c r="E623" i="1" l="1"/>
  <c r="G623" i="1" l="1"/>
  <c r="F623" i="1" l="1"/>
  <c r="D624" i="1" s="1"/>
  <c r="E624" i="1" l="1"/>
  <c r="G624" i="1" s="1"/>
  <c r="F624" i="1" s="1"/>
  <c r="D625" i="1" s="1"/>
  <c r="E625" i="1" l="1"/>
  <c r="G625" i="1" s="1"/>
  <c r="F625" i="1" s="1"/>
  <c r="D626" i="1" s="1"/>
  <c r="E626" i="1" l="1"/>
  <c r="G626" i="1" l="1"/>
  <c r="F626" i="1" l="1"/>
  <c r="D627" i="1" s="1"/>
  <c r="E627" i="1" l="1"/>
  <c r="G627" i="1" s="1"/>
  <c r="F627" i="1" l="1"/>
  <c r="D628" i="1" s="1"/>
  <c r="E628" i="1" l="1"/>
  <c r="G628" i="1" s="1"/>
  <c r="F628" i="1" l="1"/>
  <c r="D629" i="1" s="1"/>
  <c r="E629" i="1" l="1"/>
  <c r="G629" i="1" s="1"/>
  <c r="F629" i="1" s="1"/>
  <c r="D630" i="1" s="1"/>
  <c r="E630" i="1" l="1"/>
  <c r="G630" i="1" l="1"/>
  <c r="F630" i="1" l="1"/>
  <c r="D631" i="1" s="1"/>
  <c r="E631" i="1" l="1"/>
  <c r="G631" i="1" s="1"/>
  <c r="F631" i="1" l="1"/>
  <c r="D632" i="1" s="1"/>
  <c r="E632" i="1" l="1"/>
  <c r="E634" i="1" s="1"/>
  <c r="E29" i="1" s="1"/>
  <c r="G632" i="1" l="1"/>
  <c r="F632" i="1" s="1"/>
  <c r="F634" i="1" s="1"/>
  <c r="F29" i="1" s="1"/>
</calcChain>
</file>

<file path=xl/sharedStrings.xml><?xml version="1.0" encoding="utf-8"?>
<sst xmlns="http://schemas.openxmlformats.org/spreadsheetml/2006/main" count="61" uniqueCount="53">
  <si>
    <t>Сумма кредита</t>
  </si>
  <si>
    <t>Регион</t>
  </si>
  <si>
    <t>Стоимость объекта, млн руб.</t>
  </si>
  <si>
    <t>Первоначальный взнос, руб.</t>
  </si>
  <si>
    <t>Срок кредита, месяцев</t>
  </si>
  <si>
    <t>Срок кредита, лет</t>
  </si>
  <si>
    <t>Нет</t>
  </si>
  <si>
    <t>Часть 1 кредита: ставка и сумма</t>
  </si>
  <si>
    <t>Иные регионы</t>
  </si>
  <si>
    <t>Регионы</t>
  </si>
  <si>
    <t>Срок кредита</t>
  </si>
  <si>
    <t>Ставка по базовому продукту</t>
  </si>
  <si>
    <t>Москва / МО / Санкт-Петербург / ЛО</t>
  </si>
  <si>
    <t>Продукты</t>
  </si>
  <si>
    <t>Семейная ипотека</t>
  </si>
  <si>
    <t>IT-ипотека</t>
  </si>
  <si>
    <t>Процент</t>
  </si>
  <si>
    <t>мес</t>
  </si>
  <si>
    <t>Изменение</t>
  </si>
  <si>
    <t>срока</t>
  </si>
  <si>
    <t>Итого</t>
  </si>
  <si>
    <t>Месяц</t>
  </si>
  <si>
    <t xml:space="preserve">Остаток </t>
  </si>
  <si>
    <t>Ссудная</t>
  </si>
  <si>
    <t>Платеж</t>
  </si>
  <si>
    <t>Сумма</t>
  </si>
  <si>
    <t>ссудной</t>
  </si>
  <si>
    <t xml:space="preserve">Проценты </t>
  </si>
  <si>
    <t>задолженность</t>
  </si>
  <si>
    <t>досрочного</t>
  </si>
  <si>
    <t>задолженности</t>
  </si>
  <si>
    <t>погашения</t>
  </si>
  <si>
    <t>платежа</t>
  </si>
  <si>
    <t>График платежей</t>
  </si>
  <si>
    <t>Комбо-ипотека</t>
  </si>
  <si>
    <t>IT-ипотека (Иваново)</t>
  </si>
  <si>
    <t>Да</t>
  </si>
  <si>
    <t>макс. сумма кредита:</t>
  </si>
  <si>
    <t>min ПВ:</t>
  </si>
  <si>
    <t>Программа</t>
  </si>
  <si>
    <t>Наличие страхования жизни</t>
  </si>
  <si>
    <t>Лет</t>
  </si>
  <si>
    <t>Расчет приблизительный и носит информационный характер.</t>
  </si>
  <si>
    <t>Льготная часть кредитка</t>
  </si>
  <si>
    <t>Часть кредита сверх лимита</t>
  </si>
  <si>
    <t>ПВ, % (не менее 20,01%)</t>
  </si>
  <si>
    <t>Ставка, % годовых</t>
  </si>
  <si>
    <t>я гусь до тебя доебусь</t>
  </si>
  <si>
    <t>я гусь пожалуй я съебусь</t>
  </si>
  <si>
    <t>я уже не человек, я гусь нахуй</t>
  </si>
  <si>
    <t>ты че тут забыл?</t>
  </si>
  <si>
    <t>должен_был_косарь_отдать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</si>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</sst>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₽_-;\-* #,##0.00\ _₽_-;_-* &quot;-&quot;??\ _₽_-;_-@_-"/>
    <numFmt numFmtId="165" formatCode="#,##0.00\ &quot;₽&quot;"/>
    <numFmt numFmtId="166" formatCode="_-* #,##0.00&quot;$&quot;_-;\-* #,##0.00&quot;$&quot;_-;_-* &quot;-&quot;??&quot;$&quot;_-;_-@"/>
    <numFmt numFmtId="167" formatCode="0.0"/>
    <numFmt numFmtId="168" formatCode="_-* #,##0.00[$р.-419]_-;\-* #,##0.00[$р.-419]_-;_-* &quot;-&quot;??[$р.-419]_-;_-@"/>
    <numFmt numFmtId="169" formatCode="#,##0.00[$р.-419]"/>
    <numFmt numFmtId="170" formatCode="#,##0.00[$р.-419];\-#,##0.00[$р.-419]"/>
    <numFmt numFmtId="171" formatCode="0.0000%"/>
    <numFmt numFmtId="172" formatCode="_-* #,##0\ _₽_-;\-* #,##0\ _₽_-;_-* &quot;-&quot;??\ _₽_-;_-@_-"/>
    <numFmt numFmtId="173" formatCode="#,##0[$ руб.-419]"/>
    <numFmt numFmtId="174" formatCode="0.000%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Calibri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3"/>
      <name val="Arial"/>
      <family val="2"/>
      <charset val="204"/>
    </font>
    <font>
      <sz val="10"/>
      <color theme="3"/>
      <name val="Calibri"/>
      <family val="2"/>
      <charset val="204"/>
    </font>
    <font>
      <sz val="10"/>
      <color rgb="FFF2F2F2"/>
      <name val="Arial"/>
      <family val="2"/>
      <charset val="204"/>
    </font>
    <font>
      <b/>
      <sz val="10"/>
      <color rgb="FF00008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0000FF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6"/>
      <color theme="0"/>
      <name val="Calibri"/>
      <family val="2"/>
      <charset val="204"/>
      <scheme val="minor"/>
    </font>
    <font>
      <sz val="12"/>
      <name val="Calibri"/>
      <family val="2"/>
      <charset val="204"/>
    </font>
    <font>
      <sz val="10"/>
      <color rgb="FFFF0000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i/>
      <sz val="11"/>
      <color theme="0"/>
      <name val="Calibri"/>
      <family val="2"/>
      <charset val="204"/>
      <scheme val="minor"/>
    </font>
    <font>
      <i/>
      <sz val="10"/>
      <color theme="0"/>
      <name val="Arial"/>
      <family val="2"/>
      <charset val="204"/>
    </font>
    <font>
      <sz val="12"/>
      <color theme="1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Arial"/>
      <family val="2"/>
      <charset val="204"/>
    </font>
    <font>
      <sz val="10"/>
      <color theme="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4" tint="0.79998168889431442"/>
        <b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rgb="FFFDE9D9"/>
      </patternFill>
    </fill>
    <fill>
      <patternFill patternType="solid">
        <fgColor rgb="FFD8D8D8"/>
        <bgColor rgb="FFD8D8D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4" tint="0.79998168889431442"/>
        <bgColor rgb="FFFDE9D9"/>
      </patternFill>
    </fill>
    <fill>
      <patternFill patternType="solid">
        <fgColor theme="4" tint="0.79998168889431442"/>
        <bgColor theme="0"/>
      </patternFill>
    </fill>
    <fill>
      <patternFill patternType="solid">
        <fgColor rgb="FF003E81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1">
    <xf numFmtId="0" fontId="0" fillId="0" borderId="0" xfId="0"/>
    <xf numFmtId="0" fontId="0" fillId="0" borderId="0" xfId="0" applyProtection="1">
      <protection hidden="1"/>
    </xf>
    <xf numFmtId="165" fontId="3" fillId="0" borderId="0" xfId="0" applyNumberFormat="1" applyFont="1" applyAlignment="1" applyProtection="1">
      <alignment wrapText="1"/>
      <protection hidden="1"/>
    </xf>
    <xf numFmtId="0" fontId="10" fillId="0" borderId="0" xfId="0" applyFont="1" applyProtection="1">
      <protection hidden="1"/>
    </xf>
    <xf numFmtId="1" fontId="3" fillId="0" borderId="0" xfId="0" applyNumberFormat="1" applyFont="1" applyAlignment="1" applyProtection="1">
      <alignment wrapText="1"/>
      <protection hidden="1"/>
    </xf>
    <xf numFmtId="0" fontId="3" fillId="0" borderId="0" xfId="0" applyFont="1" applyAlignment="1" applyProtection="1">
      <alignment wrapText="1"/>
      <protection hidden="1"/>
    </xf>
    <xf numFmtId="10" fontId="3" fillId="8" borderId="5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Protection="1">
      <protection hidden="1"/>
    </xf>
    <xf numFmtId="10" fontId="0" fillId="0" borderId="0" xfId="0" applyNumberFormat="1" applyProtection="1">
      <protection hidden="1"/>
    </xf>
    <xf numFmtId="0" fontId="2" fillId="0" borderId="0" xfId="0" applyFont="1" applyProtection="1">
      <protection hidden="1"/>
    </xf>
    <xf numFmtId="166" fontId="7" fillId="2" borderId="16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Protection="1">
      <protection hidden="1"/>
    </xf>
    <xf numFmtId="166" fontId="3" fillId="2" borderId="18" xfId="0" applyNumberFormat="1" applyFont="1" applyFill="1" applyBorder="1" applyAlignment="1" applyProtection="1">
      <alignment horizontal="center" vertical="center"/>
      <protection hidden="1"/>
    </xf>
    <xf numFmtId="9" fontId="3" fillId="2" borderId="20" xfId="0" applyNumberFormat="1" applyFont="1" applyFill="1" applyBorder="1" applyAlignment="1" applyProtection="1">
      <alignment horizontal="center" vertical="center"/>
      <protection hidden="1"/>
    </xf>
    <xf numFmtId="166" fontId="7" fillId="0" borderId="21" xfId="0" applyNumberFormat="1" applyFont="1" applyBorder="1" applyAlignment="1" applyProtection="1">
      <alignment horizontal="center"/>
      <protection hidden="1"/>
    </xf>
    <xf numFmtId="0" fontId="3" fillId="0" borderId="0" xfId="0" applyFont="1" applyFill="1" applyBorder="1" applyProtection="1">
      <protection hidden="1"/>
    </xf>
    <xf numFmtId="165" fontId="7" fillId="0" borderId="0" xfId="0" applyNumberFormat="1" applyFont="1" applyAlignment="1" applyProtection="1">
      <alignment horizontal="center" wrapText="1"/>
      <protection hidden="1"/>
    </xf>
    <xf numFmtId="0" fontId="7" fillId="0" borderId="0" xfId="0" applyFont="1" applyAlignment="1" applyProtection="1">
      <alignment horizontal="center" wrapText="1"/>
      <protection hidden="1"/>
    </xf>
    <xf numFmtId="10" fontId="3" fillId="0" borderId="0" xfId="0" applyNumberFormat="1" applyFont="1" applyAlignment="1" applyProtection="1">
      <alignment wrapText="1"/>
      <protection hidden="1"/>
    </xf>
    <xf numFmtId="0" fontId="7" fillId="2" borderId="6" xfId="0" applyFont="1" applyFill="1" applyBorder="1" applyProtection="1">
      <protection hidden="1"/>
    </xf>
    <xf numFmtId="168" fontId="14" fillId="2" borderId="8" xfId="0" applyNumberFormat="1" applyFont="1" applyFill="1" applyBorder="1" applyAlignment="1" applyProtection="1">
      <alignment horizontal="center"/>
      <protection hidden="1"/>
    </xf>
    <xf numFmtId="168" fontId="7" fillId="2" borderId="15" xfId="0" applyNumberFormat="1" applyFont="1" applyFill="1" applyBorder="1" applyAlignment="1" applyProtection="1">
      <alignment horizontal="center"/>
      <protection hidden="1"/>
    </xf>
    <xf numFmtId="168" fontId="7" fillId="2" borderId="10" xfId="0" applyNumberFormat="1" applyFont="1" applyFill="1" applyBorder="1" applyAlignment="1" applyProtection="1">
      <alignment horizontal="center"/>
      <protection hidden="1"/>
    </xf>
    <xf numFmtId="166" fontId="15" fillId="2" borderId="9" xfId="0" applyNumberFormat="1" applyFont="1" applyFill="1" applyBorder="1" applyAlignment="1" applyProtection="1">
      <alignment horizontal="center"/>
      <protection hidden="1"/>
    </xf>
    <xf numFmtId="1" fontId="14" fillId="2" borderId="9" xfId="0" applyNumberFormat="1" applyFont="1" applyFill="1" applyBorder="1" applyAlignment="1" applyProtection="1">
      <alignment horizontal="center"/>
      <protection hidden="1"/>
    </xf>
    <xf numFmtId="9" fontId="7" fillId="2" borderId="9" xfId="0" applyNumberFormat="1" applyFont="1" applyFill="1" applyBorder="1" applyAlignment="1" applyProtection="1">
      <alignment horizontal="center"/>
      <protection hidden="1"/>
    </xf>
    <xf numFmtId="168" fontId="14" fillId="2" borderId="10" xfId="0" applyNumberFormat="1" applyFont="1" applyFill="1" applyBorder="1" applyAlignment="1" applyProtection="1">
      <alignment horizontal="center"/>
      <protection hidden="1"/>
    </xf>
    <xf numFmtId="10" fontId="3" fillId="0" borderId="0" xfId="1" applyNumberFormat="1" applyFont="1" applyAlignment="1" applyProtection="1">
      <alignment wrapText="1"/>
      <protection hidden="1"/>
    </xf>
    <xf numFmtId="10" fontId="0" fillId="0" borderId="0" xfId="1" applyNumberFormat="1" applyFont="1" applyProtection="1">
      <protection hidden="1"/>
    </xf>
    <xf numFmtId="0" fontId="7" fillId="2" borderId="13" xfId="0" applyFont="1" applyFill="1" applyBorder="1" applyAlignment="1" applyProtection="1">
      <alignment horizontal="center" vertical="center"/>
      <protection hidden="1"/>
    </xf>
    <xf numFmtId="166" fontId="7" fillId="2" borderId="13" xfId="0" applyNumberFormat="1" applyFont="1" applyFill="1" applyBorder="1" applyAlignment="1" applyProtection="1">
      <alignment horizontal="center" vertical="center"/>
      <protection hidden="1"/>
    </xf>
    <xf numFmtId="166" fontId="7" fillId="2" borderId="13" xfId="0" applyNumberFormat="1" applyFont="1" applyFill="1" applyBorder="1" applyAlignment="1" applyProtection="1">
      <alignment vertical="center"/>
      <protection hidden="1"/>
    </xf>
    <xf numFmtId="166" fontId="7" fillId="2" borderId="5" xfId="0" applyNumberFormat="1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3" fillId="2" borderId="14" xfId="0" applyFont="1" applyFill="1" applyBorder="1" applyAlignment="1" applyProtection="1">
      <alignment vertical="center"/>
      <protection hidden="1"/>
    </xf>
    <xf numFmtId="166" fontId="7" fillId="2" borderId="14" xfId="0" applyNumberFormat="1" applyFont="1" applyFill="1" applyBorder="1" applyAlignment="1" applyProtection="1">
      <alignment horizontal="center" vertical="center"/>
      <protection hidden="1"/>
    </xf>
    <xf numFmtId="166" fontId="7" fillId="2" borderId="10" xfId="0" applyNumberFormat="1" applyFont="1" applyFill="1" applyBorder="1" applyAlignment="1" applyProtection="1">
      <alignment horizontal="center" vertical="center"/>
      <protection hidden="1"/>
    </xf>
    <xf numFmtId="0" fontId="7" fillId="2" borderId="10" xfId="0" applyFont="1" applyFill="1" applyBorder="1" applyAlignment="1" applyProtection="1">
      <alignment horizontal="center" vertical="center"/>
      <protection hidden="1"/>
    </xf>
    <xf numFmtId="171" fontId="3" fillId="0" borderId="0" xfId="1" applyNumberFormat="1" applyFont="1" applyFill="1" applyBorder="1" applyProtection="1">
      <protection hidden="1"/>
    </xf>
    <xf numFmtId="165" fontId="0" fillId="0" borderId="0" xfId="0" applyNumberFormat="1" applyProtection="1">
      <protection hidden="1"/>
    </xf>
    <xf numFmtId="0" fontId="13" fillId="2" borderId="6" xfId="0" applyFont="1" applyFill="1" applyBorder="1" applyAlignment="1" applyProtection="1">
      <alignment vertical="center"/>
      <protection hidden="1"/>
    </xf>
    <xf numFmtId="166" fontId="7" fillId="2" borderId="6" xfId="0" applyNumberFormat="1" applyFont="1" applyFill="1" applyBorder="1" applyAlignment="1" applyProtection="1">
      <alignment horizontal="center" vertical="center"/>
      <protection hidden="1"/>
    </xf>
    <xf numFmtId="166" fontId="3" fillId="2" borderId="6" xfId="0" applyNumberFormat="1" applyFont="1" applyFill="1" applyBorder="1" applyAlignment="1" applyProtection="1">
      <alignment vertical="center"/>
      <protection hidden="1"/>
    </xf>
    <xf numFmtId="166" fontId="3" fillId="2" borderId="9" xfId="0" applyNumberFormat="1" applyFont="1" applyFill="1" applyBorder="1" applyAlignment="1" applyProtection="1">
      <alignment vertical="center"/>
      <protection hidden="1"/>
    </xf>
    <xf numFmtId="0" fontId="7" fillId="2" borderId="9" xfId="0" applyFont="1" applyFill="1" applyBorder="1" applyAlignment="1" applyProtection="1">
      <alignment horizontal="center"/>
      <protection hidden="1"/>
    </xf>
    <xf numFmtId="169" fontId="3" fillId="2" borderId="9" xfId="0" applyNumberFormat="1" applyFont="1" applyFill="1" applyBorder="1" applyProtection="1">
      <protection hidden="1"/>
    </xf>
    <xf numFmtId="169" fontId="16" fillId="0" borderId="12" xfId="0" applyNumberFormat="1" applyFont="1" applyBorder="1" applyProtection="1">
      <protection hidden="1"/>
    </xf>
    <xf numFmtId="0" fontId="7" fillId="2" borderId="12" xfId="0" applyFont="1" applyFill="1" applyBorder="1" applyAlignment="1" applyProtection="1">
      <alignment horizontal="center"/>
      <protection hidden="1"/>
    </xf>
    <xf numFmtId="169" fontId="3" fillId="2" borderId="12" xfId="0" applyNumberFormat="1" applyFont="1" applyFill="1" applyBorder="1" applyProtection="1">
      <protection hidden="1"/>
    </xf>
    <xf numFmtId="170" fontId="3" fillId="2" borderId="12" xfId="0" applyNumberFormat="1" applyFont="1" applyFill="1" applyBorder="1" applyProtection="1">
      <protection hidden="1"/>
    </xf>
    <xf numFmtId="169" fontId="16" fillId="0" borderId="9" xfId="0" applyNumberFormat="1" applyFont="1" applyBorder="1" applyProtection="1">
      <protection hidden="1"/>
    </xf>
    <xf numFmtId="0" fontId="3" fillId="6" borderId="0" xfId="0" applyFont="1" applyFill="1" applyBorder="1" applyAlignment="1" applyProtection="1">
      <alignment wrapText="1"/>
      <protection hidden="1"/>
    </xf>
    <xf numFmtId="0" fontId="3" fillId="2" borderId="12" xfId="0" applyFont="1" applyFill="1" applyBorder="1" applyProtection="1">
      <protection hidden="1"/>
    </xf>
    <xf numFmtId="166" fontId="3" fillId="2" borderId="12" xfId="0" applyNumberFormat="1" applyFont="1" applyFill="1" applyBorder="1" applyProtection="1">
      <protection hidden="1"/>
    </xf>
    <xf numFmtId="166" fontId="8" fillId="0" borderId="0" xfId="0" applyNumberFormat="1" applyFont="1" applyProtection="1">
      <protection hidden="1"/>
    </xf>
    <xf numFmtId="0" fontId="4" fillId="0" borderId="3" xfId="0" applyFont="1" applyBorder="1" applyProtection="1">
      <protection hidden="1"/>
    </xf>
    <xf numFmtId="0" fontId="7" fillId="2" borderId="12" xfId="0" applyFont="1" applyFill="1" applyBorder="1" applyProtection="1">
      <protection hidden="1"/>
    </xf>
    <xf numFmtId="168" fontId="7" fillId="2" borderId="12" xfId="0" applyNumberFormat="1" applyFont="1" applyFill="1" applyBorder="1" applyProtection="1">
      <protection hidden="1"/>
    </xf>
    <xf numFmtId="0" fontId="4" fillId="0" borderId="14" xfId="0" applyFont="1" applyBorder="1" applyProtection="1">
      <protection hidden="1"/>
    </xf>
    <xf numFmtId="0" fontId="0" fillId="0" borderId="0" xfId="0" applyFont="1" applyAlignment="1" applyProtection="1">
      <protection hidden="1"/>
    </xf>
    <xf numFmtId="166" fontId="3" fillId="0" borderId="0" xfId="0" applyNumberFormat="1" applyFont="1" applyProtection="1">
      <protection hidden="1"/>
    </xf>
    <xf numFmtId="166" fontId="7" fillId="0" borderId="0" xfId="0" applyNumberFormat="1" applyFont="1" applyProtection="1">
      <protection hidden="1"/>
    </xf>
    <xf numFmtId="0" fontId="11" fillId="3" borderId="24" xfId="0" applyFont="1" applyFill="1" applyBorder="1" applyAlignment="1" applyProtection="1">
      <alignment horizontal="left" vertical="center"/>
      <protection hidden="1"/>
    </xf>
    <xf numFmtId="0" fontId="11" fillId="3" borderId="1" xfId="0" applyFont="1" applyFill="1" applyBorder="1" applyAlignment="1" applyProtection="1">
      <alignment horizontal="left" vertical="center"/>
      <protection hidden="1"/>
    </xf>
    <xf numFmtId="49" fontId="0" fillId="0" borderId="0" xfId="0" applyNumberFormat="1" applyProtection="1">
      <protection hidden="1"/>
    </xf>
    <xf numFmtId="166" fontId="3" fillId="2" borderId="17" xfId="0" applyNumberFormat="1" applyFont="1" applyFill="1" applyBorder="1" applyAlignment="1" applyProtection="1">
      <alignment horizontal="center" vertical="center"/>
      <protection hidden="1"/>
    </xf>
    <xf numFmtId="166" fontId="3" fillId="2" borderId="19" xfId="0" applyNumberFormat="1" applyFont="1" applyFill="1" applyBorder="1" applyAlignment="1" applyProtection="1">
      <alignment horizontal="center" vertical="center"/>
      <protection hidden="1"/>
    </xf>
    <xf numFmtId="10" fontId="17" fillId="7" borderId="18" xfId="0" applyNumberFormat="1" applyFont="1" applyFill="1" applyBorder="1" applyAlignment="1" applyProtection="1">
      <alignment horizontal="center" vertical="center" wrapText="1"/>
      <protection hidden="1"/>
    </xf>
    <xf numFmtId="168" fontId="17" fillId="2" borderId="18" xfId="0" applyNumberFormat="1" applyFont="1" applyFill="1" applyBorder="1" applyAlignment="1" applyProtection="1">
      <alignment horizontal="center" vertical="center"/>
      <protection hidden="1"/>
    </xf>
    <xf numFmtId="1" fontId="17" fillId="2" borderId="18" xfId="0" applyNumberFormat="1" applyFont="1" applyFill="1" applyBorder="1" applyAlignment="1" applyProtection="1">
      <alignment horizontal="center" vertical="center"/>
      <protection hidden="1"/>
    </xf>
    <xf numFmtId="165" fontId="5" fillId="8" borderId="25" xfId="0" applyNumberFormat="1" applyFont="1" applyFill="1" applyBorder="1" applyAlignment="1" applyProtection="1">
      <alignment horizontal="center" vertical="center"/>
      <protection hidden="1"/>
    </xf>
    <xf numFmtId="1" fontId="9" fillId="0" borderId="0" xfId="0" applyNumberFormat="1" applyFont="1" applyFill="1" applyBorder="1" applyAlignment="1" applyProtection="1">
      <protection hidden="1"/>
    </xf>
    <xf numFmtId="165" fontId="5" fillId="10" borderId="29" xfId="0" applyNumberFormat="1" applyFont="1" applyFill="1" applyBorder="1" applyAlignment="1" applyProtection="1">
      <alignment horizontal="center" vertical="center"/>
      <protection hidden="1"/>
    </xf>
    <xf numFmtId="165" fontId="5" fillId="9" borderId="16" xfId="0" applyNumberFormat="1" applyFont="1" applyFill="1" applyBorder="1" applyAlignment="1" applyProtection="1">
      <alignment horizontal="center" vertical="center"/>
      <protection locked="0" hidden="1"/>
    </xf>
    <xf numFmtId="166" fontId="5" fillId="5" borderId="16" xfId="0" applyNumberFormat="1" applyFont="1" applyFill="1" applyBorder="1" applyAlignment="1" applyProtection="1">
      <alignment horizontal="center" vertical="center"/>
      <protection locked="0" hidden="1"/>
    </xf>
    <xf numFmtId="165" fontId="5" fillId="5" borderId="16" xfId="0" applyNumberFormat="1" applyFont="1" applyFill="1" applyBorder="1" applyAlignment="1" applyProtection="1">
      <alignment horizontal="center" vertical="center"/>
      <protection locked="0"/>
    </xf>
    <xf numFmtId="165" fontId="5" fillId="5" borderId="2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0" fontId="5" fillId="10" borderId="30" xfId="2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172" fontId="17" fillId="7" borderId="18" xfId="2" applyNumberFormat="1" applyFont="1" applyFill="1" applyBorder="1" applyAlignment="1" applyProtection="1">
      <alignment vertical="center" wrapText="1"/>
      <protection hidden="1"/>
    </xf>
    <xf numFmtId="0" fontId="18" fillId="12" borderId="31" xfId="0" applyFont="1" applyFill="1" applyBorder="1" applyAlignment="1" applyProtection="1">
      <alignment horizontal="center"/>
      <protection hidden="1"/>
    </xf>
    <xf numFmtId="0" fontId="18" fillId="12" borderId="0" xfId="0" applyFont="1" applyFill="1" applyBorder="1" applyAlignment="1" applyProtection="1">
      <alignment horizontal="center"/>
      <protection hidden="1"/>
    </xf>
    <xf numFmtId="0" fontId="22" fillId="0" borderId="0" xfId="0" applyFont="1" applyProtection="1">
      <protection hidden="1"/>
    </xf>
    <xf numFmtId="10" fontId="22" fillId="0" borderId="0" xfId="0" applyNumberFormat="1" applyFont="1" applyProtection="1">
      <protection hidden="1"/>
    </xf>
    <xf numFmtId="167" fontId="23" fillId="0" borderId="0" xfId="0" applyNumberFormat="1" applyFont="1" applyFill="1" applyBorder="1" applyProtection="1">
      <protection hidden="1"/>
    </xf>
    <xf numFmtId="165" fontId="23" fillId="0" borderId="0" xfId="0" applyNumberFormat="1" applyFont="1" applyFill="1" applyBorder="1" applyAlignment="1" applyProtection="1">
      <alignment horizontal="left"/>
      <protection hidden="1"/>
    </xf>
    <xf numFmtId="0" fontId="12" fillId="4" borderId="0" xfId="0" applyFont="1" applyFill="1" applyBorder="1" applyProtection="1">
      <protection hidden="1"/>
    </xf>
    <xf numFmtId="0" fontId="12" fillId="4" borderId="28" xfId="0" applyFont="1" applyFill="1" applyBorder="1" applyProtection="1">
      <protection hidden="1"/>
    </xf>
    <xf numFmtId="10" fontId="7" fillId="3" borderId="25" xfId="0" applyNumberFormat="1" applyFont="1" applyFill="1" applyBorder="1" applyAlignment="1" applyProtection="1">
      <alignment horizontal="center" vertical="center"/>
      <protection hidden="1"/>
    </xf>
    <xf numFmtId="0" fontId="11" fillId="3" borderId="27" xfId="0" applyFont="1" applyFill="1" applyBorder="1" applyAlignment="1" applyProtection="1">
      <alignment horizontal="left" vertical="center"/>
      <protection hidden="1"/>
    </xf>
    <xf numFmtId="0" fontId="18" fillId="12" borderId="38" xfId="0" applyFont="1" applyFill="1" applyBorder="1" applyAlignment="1" applyProtection="1">
      <alignment horizontal="center"/>
      <protection hidden="1"/>
    </xf>
    <xf numFmtId="0" fontId="18" fillId="12" borderId="39" xfId="0" applyFont="1" applyFill="1" applyBorder="1" applyAlignment="1" applyProtection="1">
      <alignment horizontal="center"/>
      <protection hidden="1"/>
    </xf>
    <xf numFmtId="0" fontId="18" fillId="12" borderId="40" xfId="0" applyFont="1" applyFill="1" applyBorder="1" applyAlignment="1" applyProtection="1">
      <alignment horizontal="center"/>
      <protection hidden="1"/>
    </xf>
    <xf numFmtId="0" fontId="18" fillId="12" borderId="33" xfId="0" applyFont="1" applyFill="1" applyBorder="1" applyAlignment="1" applyProtection="1">
      <alignment horizontal="center"/>
      <protection hidden="1"/>
    </xf>
    <xf numFmtId="0" fontId="18" fillId="12" borderId="34" xfId="0" applyFont="1" applyFill="1" applyBorder="1" applyAlignment="1" applyProtection="1">
      <alignment horizontal="center"/>
      <protection hidden="1"/>
    </xf>
    <xf numFmtId="0" fontId="18" fillId="12" borderId="36" xfId="0" applyFont="1" applyFill="1" applyBorder="1" applyAlignment="1" applyProtection="1">
      <alignment horizontal="center"/>
      <protection hidden="1"/>
    </xf>
    <xf numFmtId="0" fontId="18" fillId="12" borderId="35" xfId="0" applyFont="1" applyFill="1" applyBorder="1" applyAlignment="1" applyProtection="1">
      <alignment horizontal="center"/>
      <protection hidden="1"/>
    </xf>
    <xf numFmtId="10" fontId="5" fillId="3" borderId="41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 applyProtection="1">
      <protection hidden="1"/>
    </xf>
    <xf numFmtId="165" fontId="26" fillId="0" borderId="0" xfId="0" applyNumberFormat="1" applyFont="1" applyAlignment="1" applyProtection="1">
      <alignment wrapText="1"/>
      <protection hidden="1"/>
    </xf>
    <xf numFmtId="0" fontId="26" fillId="0" borderId="0" xfId="0" applyFont="1" applyProtection="1">
      <protection hidden="1"/>
    </xf>
    <xf numFmtId="0" fontId="27" fillId="0" borderId="0" xfId="0" applyFont="1" applyProtection="1">
      <protection hidden="1"/>
    </xf>
    <xf numFmtId="1" fontId="26" fillId="0" borderId="0" xfId="0" applyNumberFormat="1" applyFont="1" applyAlignment="1" applyProtection="1">
      <alignment wrapText="1"/>
      <protection hidden="1"/>
    </xf>
    <xf numFmtId="0" fontId="26" fillId="0" borderId="0" xfId="0" applyFont="1" applyAlignment="1" applyProtection="1">
      <alignment wrapText="1"/>
      <protection hidden="1"/>
    </xf>
    <xf numFmtId="165" fontId="25" fillId="0" borderId="0" xfId="0" applyNumberFormat="1" applyFont="1" applyProtection="1">
      <protection hidden="1"/>
    </xf>
    <xf numFmtId="10" fontId="25" fillId="0" borderId="0" xfId="1" applyNumberFormat="1" applyFont="1" applyProtection="1">
      <protection hidden="1"/>
    </xf>
    <xf numFmtId="172" fontId="25" fillId="0" borderId="0" xfId="2" applyNumberFormat="1" applyFont="1" applyProtection="1">
      <protection hidden="1"/>
    </xf>
    <xf numFmtId="174" fontId="0" fillId="0" borderId="0" xfId="1" applyNumberFormat="1" applyFont="1" applyProtection="1">
      <protection hidden="1"/>
    </xf>
    <xf numFmtId="1" fontId="21" fillId="0" borderId="0" xfId="0" applyNumberFormat="1" applyFont="1" applyFill="1" applyBorder="1" applyAlignment="1" applyProtection="1">
      <alignment horizontal="center" wrapText="1"/>
      <protection hidden="1"/>
    </xf>
    <xf numFmtId="0" fontId="11" fillId="3" borderId="22" xfId="0" applyFont="1" applyFill="1" applyBorder="1" applyAlignment="1" applyProtection="1">
      <alignment horizontal="left" vertical="center"/>
      <protection hidden="1"/>
    </xf>
    <xf numFmtId="0" fontId="12" fillId="4" borderId="23" xfId="0" applyFont="1" applyFill="1" applyBorder="1" applyProtection="1">
      <protection hidden="1"/>
    </xf>
    <xf numFmtId="0" fontId="11" fillId="3" borderId="24" xfId="0" applyFont="1" applyFill="1" applyBorder="1" applyAlignment="1" applyProtection="1">
      <alignment horizontal="left" vertical="center"/>
      <protection hidden="1"/>
    </xf>
    <xf numFmtId="0" fontId="12" fillId="4" borderId="1" xfId="0" applyFont="1" applyFill="1" applyBorder="1" applyProtection="1">
      <protection hidden="1"/>
    </xf>
    <xf numFmtId="0" fontId="12" fillId="4" borderId="2" xfId="0" applyFont="1" applyFill="1" applyBorder="1" applyProtection="1">
      <protection hidden="1"/>
    </xf>
    <xf numFmtId="165" fontId="5" fillId="11" borderId="17" xfId="0" applyNumberFormat="1" applyFont="1" applyFill="1" applyBorder="1" applyAlignment="1" applyProtection="1">
      <alignment horizontal="center" vertical="center"/>
      <protection hidden="1"/>
    </xf>
    <xf numFmtId="165" fontId="5" fillId="11" borderId="21" xfId="0" applyNumberFormat="1" applyFont="1" applyFill="1" applyBorder="1" applyAlignment="1" applyProtection="1">
      <alignment horizontal="center" vertical="center"/>
      <protection hidden="1"/>
    </xf>
    <xf numFmtId="169" fontId="7" fillId="2" borderId="11" xfId="0" applyNumberFormat="1" applyFont="1" applyFill="1" applyBorder="1" applyAlignment="1" applyProtection="1">
      <alignment horizontal="center"/>
      <protection hidden="1"/>
    </xf>
    <xf numFmtId="169" fontId="7" fillId="2" borderId="1" xfId="0" applyNumberFormat="1" applyFont="1" applyFill="1" applyBorder="1" applyAlignment="1" applyProtection="1">
      <alignment horizontal="center"/>
      <protection hidden="1"/>
    </xf>
    <xf numFmtId="169" fontId="7" fillId="2" borderId="2" xfId="0" applyNumberFormat="1" applyFont="1" applyFill="1" applyBorder="1" applyAlignment="1" applyProtection="1">
      <alignment horizontal="center"/>
      <protection hidden="1"/>
    </xf>
    <xf numFmtId="10" fontId="6" fillId="3" borderId="37" xfId="0" applyNumberFormat="1" applyFont="1" applyFill="1" applyBorder="1" applyAlignment="1" applyProtection="1">
      <alignment horizontal="center" vertical="center"/>
      <protection hidden="1"/>
    </xf>
    <xf numFmtId="10" fontId="24" fillId="4" borderId="32" xfId="0" applyNumberFormat="1" applyFont="1" applyFill="1" applyBorder="1" applyProtection="1"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11" fillId="3" borderId="1" xfId="0" applyFont="1" applyFill="1" applyBorder="1" applyAlignment="1" applyProtection="1">
      <alignment horizontal="left" vertical="center"/>
      <protection hidden="1"/>
    </xf>
    <xf numFmtId="166" fontId="7" fillId="2" borderId="13" xfId="0" applyNumberFormat="1" applyFont="1" applyFill="1" applyBorder="1" applyAlignment="1" applyProtection="1">
      <alignment horizontal="center" vertical="center"/>
      <protection hidden="1"/>
    </xf>
    <xf numFmtId="166" fontId="7" fillId="2" borderId="3" xfId="0" applyNumberFormat="1" applyFont="1" applyFill="1" applyBorder="1" applyAlignment="1" applyProtection="1">
      <alignment horizontal="center" vertical="center"/>
      <protection hidden="1"/>
    </xf>
    <xf numFmtId="166" fontId="7" fillId="2" borderId="4" xfId="0" applyNumberFormat="1" applyFont="1" applyFill="1" applyBorder="1" applyAlignment="1" applyProtection="1">
      <alignment horizontal="center" vertical="center"/>
      <protection hidden="1"/>
    </xf>
    <xf numFmtId="166" fontId="7" fillId="2" borderId="14" xfId="0" applyNumberFormat="1" applyFont="1" applyFill="1" applyBorder="1" applyAlignment="1" applyProtection="1">
      <alignment horizontal="center" vertical="center"/>
      <protection hidden="1"/>
    </xf>
    <xf numFmtId="166" fontId="7" fillId="2" borderId="0" xfId="0" applyNumberFormat="1" applyFont="1" applyFill="1" applyBorder="1" applyAlignment="1" applyProtection="1">
      <alignment horizontal="center" vertical="center"/>
      <protection hidden="1"/>
    </xf>
    <xf numFmtId="166" fontId="7" fillId="2" borderId="15" xfId="0" applyNumberFormat="1" applyFont="1" applyFill="1" applyBorder="1" applyAlignment="1" applyProtection="1">
      <alignment horizontal="center" vertical="center"/>
      <protection hidden="1"/>
    </xf>
    <xf numFmtId="166" fontId="7" fillId="2" borderId="6" xfId="0" applyNumberFormat="1" applyFont="1" applyFill="1" applyBorder="1" applyAlignment="1" applyProtection="1">
      <alignment horizontal="center" vertical="center"/>
      <protection hidden="1"/>
    </xf>
    <xf numFmtId="166" fontId="7" fillId="2" borderId="7" xfId="0" applyNumberFormat="1" applyFont="1" applyFill="1" applyBorder="1" applyAlignment="1" applyProtection="1">
      <alignment horizontal="center" vertical="center"/>
      <protection hidden="1"/>
    </xf>
    <xf numFmtId="166" fontId="7" fillId="2" borderId="8" xfId="0" applyNumberFormat="1" applyFont="1" applyFill="1" applyBorder="1" applyAlignment="1" applyProtection="1">
      <alignment horizontal="center" vertical="center"/>
      <protection hidden="1"/>
    </xf>
    <xf numFmtId="0" fontId="6" fillId="5" borderId="17" xfId="0" applyFont="1" applyFill="1" applyBorder="1" applyAlignment="1" applyProtection="1">
      <alignment horizontal="center" vertical="center"/>
      <protection locked="0" hidden="1"/>
    </xf>
    <xf numFmtId="0" fontId="6" fillId="5" borderId="21" xfId="0" applyFont="1" applyFill="1" applyBorder="1" applyAlignment="1" applyProtection="1">
      <alignment horizontal="center" vertical="center"/>
      <protection locked="0" hidden="1"/>
    </xf>
    <xf numFmtId="1" fontId="21" fillId="0" borderId="33" xfId="0" applyNumberFormat="1" applyFont="1" applyFill="1" applyBorder="1" applyAlignment="1" applyProtection="1">
      <alignment horizontal="center"/>
      <protection hidden="1"/>
    </xf>
    <xf numFmtId="1" fontId="21" fillId="0" borderId="0" xfId="0" applyNumberFormat="1" applyFont="1" applyFill="1" applyBorder="1" applyAlignment="1" applyProtection="1">
      <alignment horizontal="center"/>
      <protection hidden="1"/>
    </xf>
    <xf numFmtId="173" fontId="6" fillId="3" borderId="17" xfId="0" applyNumberFormat="1" applyFont="1" applyFill="1" applyBorder="1" applyAlignment="1" applyProtection="1">
      <alignment horizontal="center" vertical="center"/>
      <protection hidden="1"/>
    </xf>
    <xf numFmtId="173" fontId="19" fillId="4" borderId="21" xfId="0" applyNumberFormat="1" applyFont="1" applyFill="1" applyBorder="1" applyProtection="1">
      <protection hidden="1"/>
    </xf>
    <xf numFmtId="0" fontId="7" fillId="3" borderId="17" xfId="0" applyFont="1" applyFill="1" applyBorder="1" applyAlignment="1" applyProtection="1">
      <alignment horizontal="center" vertical="center"/>
      <protection hidden="1"/>
    </xf>
    <xf numFmtId="0" fontId="7" fillId="3" borderId="21" xfId="0" applyFont="1" applyFill="1" applyBorder="1" applyAlignment="1" applyProtection="1">
      <alignment horizontal="center" vertical="center"/>
      <protection hidden="1"/>
    </xf>
    <xf numFmtId="0" fontId="7" fillId="3" borderId="36" xfId="0" applyFont="1" applyFill="1" applyBorder="1" applyAlignment="1" applyProtection="1">
      <alignment horizontal="center" vertical="center"/>
      <protection hidden="1"/>
    </xf>
    <xf numFmtId="0" fontId="7" fillId="3" borderId="35" xfId="0" applyFont="1" applyFill="1" applyBorder="1" applyAlignment="1" applyProtection="1">
      <alignment horizontal="center" vertical="center"/>
      <protection hidden="1"/>
    </xf>
    <xf numFmtId="0" fontId="28" fillId="0" borderId="39" xfId="0" applyFont="1" applyBorder="1" applyAlignment="1" applyProtection="1">
      <alignment horizontal="center"/>
      <protection hidden="1"/>
    </xf>
    <xf numFmtId="0" fontId="18" fillId="12" borderId="33" xfId="0" applyFont="1" applyFill="1" applyBorder="1" applyAlignment="1" applyProtection="1">
      <alignment horizontal="center"/>
      <protection hidden="1"/>
    </xf>
    <xf numFmtId="0" fontId="18" fillId="12" borderId="0" xfId="0" applyFont="1" applyFill="1" applyBorder="1" applyAlignment="1" applyProtection="1">
      <alignment horizontal="center"/>
      <protection hidden="1"/>
    </xf>
    <xf numFmtId="0" fontId="18" fillId="12" borderId="34" xfId="0" applyFont="1" applyFill="1" applyBorder="1" applyAlignment="1" applyProtection="1">
      <alignment horizontal="center"/>
      <protection hidden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13">
    <dxf>
      <fill>
        <patternFill>
          <bgColor theme="7" tint="0.79998168889431442"/>
        </patternFill>
      </fill>
    </dxf>
    <dxf>
      <font>
        <b/>
        <color rgb="FF00B050"/>
      </font>
      <fill>
        <patternFill patternType="solid">
          <fgColor rgb="FFEAF1DD"/>
          <bgColor rgb="FFEAF1DD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ont>
        <b/>
        <color rgb="FFFF0000"/>
      </font>
      <fill>
        <patternFill patternType="solid">
          <fgColor rgb="FFE7A49D"/>
          <bgColor rgb="FFE7A49D"/>
        </patternFill>
      </fill>
      <border>
        <left/>
        <right/>
        <top/>
        <bottom/>
      </border>
    </dxf>
    <dxf>
      <font>
        <b/>
        <color rgb="FF00B050"/>
      </font>
      <fill>
        <patternFill patternType="solid">
          <fgColor rgb="FFEAF1DD"/>
          <bgColor rgb="FFEAF1DD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ont>
        <b/>
        <color rgb="FFFF0000"/>
      </font>
      <fill>
        <patternFill patternType="solid">
          <fgColor rgb="FFE7A49D"/>
          <bgColor rgb="FFE7A49D"/>
        </patternFill>
      </fill>
      <border>
        <left/>
        <right/>
        <top/>
        <bottom/>
      </border>
    </dxf>
    <dxf>
      <font>
        <color rgb="FFFF0000"/>
      </font>
      <fill>
        <patternFill patternType="solid">
          <fgColor rgb="FFE98D8B"/>
          <bgColor rgb="FFE98D8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/>
      </font>
      <fill>
        <patternFill>
          <bgColor rgb="FFE7A49D"/>
        </patternFill>
      </fill>
    </dxf>
    <dxf>
      <fill>
        <patternFill>
          <bgColor rgb="FFE7A49D"/>
        </patternFill>
      </fill>
    </dxf>
    <dxf>
      <font>
        <b/>
        <color rgb="FF00B050"/>
      </font>
      <fill>
        <patternFill patternType="solid">
          <fgColor rgb="FFEAF1DD"/>
          <bgColor rgb="FFEAF1DD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ont>
        <b/>
        <color rgb="FFFF0000"/>
      </font>
      <fill>
        <patternFill patternType="solid">
          <fgColor rgb="FFE7A49D"/>
          <bgColor rgb="FFE7A49D"/>
        </patternFill>
      </fill>
      <border>
        <left/>
        <right/>
        <top/>
        <bottom/>
      </border>
    </dxf>
    <dxf>
      <font>
        <color rgb="FFFF0000"/>
      </font>
      <fill>
        <patternFill patternType="solid">
          <fgColor rgb="FFE98D8B"/>
          <bgColor rgb="FFE98D8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color rgb="FF00B050"/>
      </font>
      <fill>
        <patternFill patternType="solid">
          <fgColor rgb="FFEAF1DD"/>
          <bgColor rgb="FFEAF1DD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ont>
        <b/>
        <color rgb="FFFF0000"/>
      </font>
      <fill>
        <patternFill patternType="solid">
          <fgColor rgb="FFE7A49D"/>
          <bgColor rgb="FFE7A49D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E7A49D"/>
      <color rgb="FFFF5B5B"/>
      <color rgb="FF003E81"/>
      <color rgb="FF0000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559681</xdr:colOff>
      <xdr:row>1</xdr:row>
      <xdr:rowOff>102227</xdr:rowOff>
    </xdr:from>
    <xdr:to>
      <xdr:col>4</xdr:col>
      <xdr:colOff>1638235</xdr:colOff>
      <xdr:row>4</xdr:row>
      <xdr:rowOff>54863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AB8B439E-9E12-4580-BE30-FDE1CD7CDB2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31146" r="1812" b="30755"/>
        <a:stretch/>
      </xdr:blipFill>
      <xdr:spPr>
        <a:xfrm>
          <a:off x="1089768" y="301010"/>
          <a:ext cx="2975271" cy="648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B1:BY816"/>
  <sheetViews>
    <sheetView showGridLines="0" tabSelected="1" topLeftCell="B1" zoomScale="115" zoomScaleNormal="115" zoomScaleSheetLayoutView="100" zoomScalePageLayoutView="90" workbookViewId="0">
      <selection activeCell="CB19" sqref="CB19"/>
    </sheetView>
  </sheetViews>
  <sheetFormatPr defaultRowHeight="15" x14ac:dyDescent="0.25"/>
  <cols>
    <col min="1" max="1" width="2.85546875" style="1" customWidth="1"/>
    <col min="2" max="2" width="5.140625" style="1" customWidth="1"/>
    <col min="3" max="3" width="21.28515625" style="1" customWidth="1"/>
    <col min="4" max="4" width="7.140625" style="1" customWidth="1"/>
    <col min="5" max="5" width="38.85546875" style="1" customWidth="1"/>
    <col min="6" max="59" width="1" style="1" hidden="1" customWidth="1"/>
    <col min="60" max="64" width="0" style="1" hidden="1" customWidth="1"/>
    <col min="65" max="65" width="0.42578125" style="1" customWidth="1"/>
    <col min="66" max="70" width="9.140625" style="1" hidden="1" customWidth="1"/>
    <col min="71" max="71" width="21.7109375" style="1" hidden="1" customWidth="1"/>
    <col min="72" max="73" width="9.140625" style="1" hidden="1" customWidth="1"/>
    <col min="74" max="74" width="19.5703125" style="1" hidden="1" customWidth="1"/>
    <col min="75" max="16384" width="9.140625" style="1"/>
  </cols>
  <sheetData>
    <row r="1" spans="2:77" ht="15.75" thickBot="1" x14ac:dyDescent="0.3"/>
    <row r="2" spans="2:77" ht="12.75" customHeight="1" x14ac:dyDescent="0.35">
      <c r="B2" s="94"/>
      <c r="C2" s="95"/>
      <c r="D2" s="95"/>
      <c r="E2" s="96"/>
      <c r="BO2" s="102"/>
      <c r="BP2" s="102"/>
      <c r="BQ2" s="102"/>
      <c r="BR2" s="102"/>
      <c r="BS2" s="102"/>
      <c r="BT2" s="102"/>
      <c r="BU2" s="102"/>
      <c r="BV2" s="102"/>
    </row>
    <row r="3" spans="2:77" ht="21" x14ac:dyDescent="0.35">
      <c r="B3" s="97"/>
      <c r="C3" s="85"/>
      <c r="D3" s="85"/>
      <c r="E3" s="98"/>
      <c r="BO3" s="102"/>
      <c r="BP3" s="102"/>
      <c r="BQ3" s="102"/>
      <c r="BR3" s="102"/>
      <c r="BS3" s="102"/>
      <c r="BT3" s="102"/>
      <c r="BU3" s="102"/>
      <c r="BV3" s="102"/>
    </row>
    <row r="4" spans="2:77" ht="21" x14ac:dyDescent="0.35">
      <c r="B4" s="97"/>
      <c r="C4" s="85"/>
      <c r="D4" s="85"/>
      <c r="E4" s="98"/>
      <c r="BO4" s="102"/>
      <c r="BP4" s="102"/>
      <c r="BQ4" s="102"/>
      <c r="BR4" s="102"/>
      <c r="BS4" s="102"/>
      <c r="BT4" s="102"/>
      <c r="BU4" s="102"/>
      <c r="BV4" s="102">
        <f>D19/2/8000000000/3</f>
        <v>6.2500000000000001E-5</v>
      </c>
      <c r="BW4" s="102"/>
    </row>
    <row r="5" spans="2:77" ht="9.75" customHeight="1" x14ac:dyDescent="0.35">
      <c r="B5" s="97"/>
      <c r="C5" s="85"/>
      <c r="D5" s="85"/>
      <c r="E5" s="98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O5" s="102"/>
      <c r="BP5" s="102"/>
      <c r="BQ5" s="102"/>
      <c r="BR5" s="102"/>
      <c r="BS5" s="108"/>
      <c r="BT5" s="102"/>
      <c r="BU5" s="102"/>
      <c r="BV5" s="102"/>
      <c r="BW5" s="102"/>
    </row>
    <row r="6" spans="2:77" ht="21" x14ac:dyDescent="0.35">
      <c r="B6" s="148" t="s">
        <v>34</v>
      </c>
      <c r="C6" s="149"/>
      <c r="D6" s="149"/>
      <c r="E6" s="150"/>
      <c r="F6" s="67"/>
      <c r="T6" s="102" t="s">
        <v>9</v>
      </c>
      <c r="U6" s="102" t="s">
        <v>13</v>
      </c>
      <c r="V6" s="102" t="s">
        <v>10</v>
      </c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O6" s="102"/>
      <c r="BP6" s="102"/>
      <c r="BQ6" s="102"/>
      <c r="BR6" s="102"/>
      <c r="BS6" s="108">
        <f>SQRT(D19)*D19</f>
        <v>5196152422.7066317</v>
      </c>
      <c r="BT6" s="102"/>
      <c r="BU6" s="102"/>
      <c r="BV6" s="102"/>
      <c r="BW6" s="102"/>
    </row>
    <row r="7" spans="2:77" ht="7.5" customHeight="1" thickBot="1" x14ac:dyDescent="0.4">
      <c r="B7" s="99"/>
      <c r="C7" s="84"/>
      <c r="D7" s="84"/>
      <c r="E7" s="100"/>
      <c r="F7" s="67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O7" s="102"/>
      <c r="BP7" s="102"/>
      <c r="BQ7" s="102"/>
      <c r="BR7" s="102"/>
      <c r="BS7" s="102"/>
      <c r="BT7" s="102"/>
      <c r="BU7" s="102"/>
      <c r="BV7" s="102"/>
      <c r="BW7" s="102"/>
    </row>
    <row r="8" spans="2:77" ht="16.5" customHeight="1" thickBot="1" x14ac:dyDescent="0.3">
      <c r="B8" s="113" t="s">
        <v>1</v>
      </c>
      <c r="C8" s="114"/>
      <c r="D8" s="114"/>
      <c r="E8" s="76" t="s">
        <v>8</v>
      </c>
      <c r="T8" s="103" t="s">
        <v>12</v>
      </c>
      <c r="U8" s="104" t="s">
        <v>14</v>
      </c>
      <c r="V8" s="105">
        <v>12</v>
      </c>
      <c r="W8" s="102"/>
      <c r="X8" s="102" t="s">
        <v>36</v>
      </c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O8" s="102"/>
      <c r="BP8" s="102"/>
      <c r="BQ8" s="102"/>
      <c r="BR8" s="102" t="s">
        <v>47</v>
      </c>
      <c r="BS8" s="102"/>
      <c r="BT8" s="102"/>
      <c r="BU8" s="102"/>
      <c r="BV8" s="102" t="s">
        <v>50</v>
      </c>
      <c r="BW8" s="102"/>
    </row>
    <row r="9" spans="2:77" ht="21" customHeight="1" thickBot="1" x14ac:dyDescent="0.3">
      <c r="B9" s="115" t="s">
        <v>2</v>
      </c>
      <c r="C9" s="116"/>
      <c r="D9" s="116"/>
      <c r="E9" s="78">
        <v>15000000</v>
      </c>
      <c r="T9" s="106" t="s">
        <v>8</v>
      </c>
      <c r="U9" s="104" t="s">
        <v>15</v>
      </c>
      <c r="V9" s="105">
        <v>24</v>
      </c>
      <c r="W9" s="102"/>
      <c r="X9" s="102" t="s">
        <v>6</v>
      </c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O9" s="102"/>
      <c r="BP9" s="102"/>
      <c r="BQ9" s="102"/>
      <c r="BR9" s="102"/>
      <c r="BS9" s="102"/>
      <c r="BT9" s="102">
        <f>D18/D19</f>
        <v>2</v>
      </c>
      <c r="BU9" s="102"/>
      <c r="BV9" s="102"/>
      <c r="BW9" s="102"/>
    </row>
    <row r="10" spans="2:77" ht="15.75" customHeight="1" thickBot="1" x14ac:dyDescent="0.3">
      <c r="B10" s="115" t="s">
        <v>3</v>
      </c>
      <c r="C10" s="116"/>
      <c r="D10" s="116"/>
      <c r="E10" s="79">
        <v>6000000</v>
      </c>
      <c r="T10" s="102"/>
      <c r="U10" s="104" t="s">
        <v>35</v>
      </c>
      <c r="V10" s="105">
        <v>36</v>
      </c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O10" s="102"/>
      <c r="BP10" s="102" t="s">
        <v>52</v>
      </c>
      <c r="BQ10" s="102"/>
      <c r="BR10" s="102"/>
      <c r="BS10" s="102"/>
      <c r="BT10" s="102"/>
      <c r="BU10" s="102"/>
      <c r="BV10" s="109">
        <f>петух/2*на_пенек_сел/должен_был_косарь_отдать*2*SQRT(D18)*D18/слепошарый</f>
        <v>0.01</v>
      </c>
      <c r="BW10" s="102"/>
    </row>
    <row r="11" spans="2:77" ht="15" customHeight="1" x14ac:dyDescent="0.25">
      <c r="B11" s="115" t="s">
        <v>45</v>
      </c>
      <c r="C11" s="116"/>
      <c r="D11" s="117"/>
      <c r="E11" s="101">
        <f>E10/E9</f>
        <v>0.4</v>
      </c>
      <c r="F11" s="86" t="s">
        <v>38</v>
      </c>
      <c r="G11" s="87">
        <v>0.2001</v>
      </c>
      <c r="H11" s="74"/>
      <c r="I11" s="74"/>
      <c r="J11" s="74"/>
      <c r="K11" s="74"/>
      <c r="T11" s="102"/>
      <c r="U11" s="102"/>
      <c r="V11" s="105">
        <v>48</v>
      </c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O11" s="102"/>
      <c r="BP11" s="102"/>
      <c r="BQ11" s="102"/>
      <c r="BR11" s="102"/>
      <c r="BS11" s="102"/>
      <c r="BT11" s="102"/>
      <c r="BU11" s="102"/>
      <c r="BV11" s="102"/>
      <c r="BW11" s="102"/>
      <c r="BY11" s="8"/>
    </row>
    <row r="12" spans="2:77" ht="15.75" thickBot="1" x14ac:dyDescent="0.3">
      <c r="B12" s="115" t="str">
        <f>CONCATENATE("Сумма кредита",", не более ",G12/1000000," млн руб.")</f>
        <v>Сумма кредита, не более 15 млн руб.</v>
      </c>
      <c r="C12" s="116"/>
      <c r="D12" s="116"/>
      <c r="E12" s="75">
        <f>E9-E10</f>
        <v>9000000</v>
      </c>
      <c r="F12" s="88" t="s">
        <v>37</v>
      </c>
      <c r="G12" s="89">
        <f>IF(E8="Иные регионы",IF(D17="Льготная ипотека",15000000,IF(D17="Семейная ипотека",15000000,IF(D17="IT-ипотека",30000000,IF(D17="IT-ипотека (Иваново)",15000000)))),IF(D17="Льготная ипотека",30000000,IF(D17="Семейная ипотека",30000000,IF(D17="IT-ипотека",30000000,IF(D17="IT-ипотека (Иваново)",15000000)))))</f>
        <v>15000000</v>
      </c>
      <c r="H12" s="74"/>
      <c r="I12" s="74"/>
      <c r="J12" s="74"/>
      <c r="K12" s="74"/>
      <c r="T12" s="102"/>
      <c r="U12" s="102"/>
      <c r="V12" s="105">
        <v>60</v>
      </c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O12" s="102"/>
      <c r="BP12" s="102"/>
      <c r="BQ12" s="102"/>
      <c r="BR12" s="102"/>
      <c r="BS12" s="102"/>
      <c r="BT12" s="102">
        <f>D18/2/8000000000/3</f>
        <v>1.25E-4</v>
      </c>
      <c r="BU12" s="102"/>
      <c r="BV12" s="102"/>
      <c r="BW12" s="102"/>
    </row>
    <row r="13" spans="2:77" ht="15.75" thickBot="1" x14ac:dyDescent="0.3">
      <c r="B13" s="115" t="s">
        <v>4</v>
      </c>
      <c r="C13" s="127"/>
      <c r="D13" s="127"/>
      <c r="E13" s="80">
        <v>360</v>
      </c>
      <c r="F13" s="139"/>
      <c r="G13" s="140"/>
      <c r="T13" s="102"/>
      <c r="U13" s="102"/>
      <c r="V13" s="105">
        <v>72</v>
      </c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O13" s="102"/>
      <c r="BP13" s="102"/>
      <c r="BQ13" s="102"/>
      <c r="BR13" s="102" t="s">
        <v>49</v>
      </c>
      <c r="BS13" s="102"/>
      <c r="BT13" s="102"/>
      <c r="BU13" s="102"/>
      <c r="BV13" s="102" t="s">
        <v>48</v>
      </c>
      <c r="BW13" s="102"/>
      <c r="BY13" s="111"/>
    </row>
    <row r="14" spans="2:77" ht="15.75" thickBot="1" x14ac:dyDescent="0.3">
      <c r="B14" s="115" t="s">
        <v>5</v>
      </c>
      <c r="C14" s="127"/>
      <c r="D14" s="127"/>
      <c r="E14" s="81">
        <f>(E13)/12</f>
        <v>30</v>
      </c>
      <c r="F14" s="139"/>
      <c r="G14" s="140"/>
      <c r="T14" s="102"/>
      <c r="U14" s="102"/>
      <c r="V14" s="105">
        <v>84</v>
      </c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O14" s="102"/>
      <c r="BP14" s="102"/>
      <c r="BQ14" s="102"/>
      <c r="BR14" s="102"/>
      <c r="BS14" s="102"/>
      <c r="BT14" s="102"/>
      <c r="BU14" s="102"/>
      <c r="BV14" s="102"/>
      <c r="BW14" s="102"/>
    </row>
    <row r="15" spans="2:77" ht="16.5" customHeight="1" thickBot="1" x14ac:dyDescent="0.3">
      <c r="B15" s="65" t="s">
        <v>40</v>
      </c>
      <c r="C15" s="66"/>
      <c r="D15" s="66"/>
      <c r="E15" s="77" t="s">
        <v>36</v>
      </c>
      <c r="F15" s="139"/>
      <c r="G15" s="140"/>
      <c r="T15" s="107">
        <f>IF(J28="платежа",1,2)</f>
        <v>2</v>
      </c>
      <c r="U15" s="107" t="s">
        <v>32</v>
      </c>
      <c r="V15" s="105">
        <v>96</v>
      </c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O15" s="102"/>
      <c r="BP15" s="102"/>
      <c r="BQ15" s="102"/>
      <c r="BR15" s="102" t="s">
        <v>51</v>
      </c>
      <c r="BS15" s="102"/>
      <c r="BT15" s="102"/>
      <c r="BU15" s="102"/>
      <c r="BV15" s="102"/>
      <c r="BW15" s="102"/>
    </row>
    <row r="16" spans="2:77" ht="16.5" hidden="1" customHeight="1" thickBot="1" x14ac:dyDescent="0.3">
      <c r="B16" s="65" t="s">
        <v>7</v>
      </c>
      <c r="C16" s="66"/>
      <c r="D16" s="6">
        <f>IF(AND(D17="Льготная ипотека",E15="НЕТ"),9%,IF(AND(OR(D17="IT-ипотека",D17="IT-ипотека (Иваново)"),E15="НЕТ"),5%,IF(AND(D17="Семейная ипотека",E15="НЕТ"),6%,IF(D17="Семейная ипотека",5.99%,IF(D17="Льготная ипотека",8%,IF(OR(D17="IT-ипотека",D17="IT-ипотека (Иваново)"),4.99%,"ошибка продукта"))))))</f>
        <v>5.9900000000000002E-2</v>
      </c>
      <c r="E16" s="73">
        <f>IF(E8=T8,IF(D17="Льготная ипотека",12000000,IF(D17="Семейная ипотека",12000000,IF(D17="IT-ипотека",18000000))),IF(D17="Льготная ипотека",6000000,IF(D17="Семейная ипотека",6000000,IF(D17="IT-ипотека",18000000,IF(D17="IT-ипотека (Иваново)",9000000,)))))</f>
        <v>6000000</v>
      </c>
      <c r="T16" s="107"/>
      <c r="U16" s="107" t="s">
        <v>19</v>
      </c>
      <c r="V16" s="105">
        <v>108</v>
      </c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O16" s="102"/>
      <c r="BP16" s="102"/>
      <c r="BQ16" s="102"/>
      <c r="BR16" s="102"/>
      <c r="BS16" s="102"/>
      <c r="BT16" s="110">
        <v>5.0000000000000001E-3</v>
      </c>
      <c r="BU16" s="102"/>
      <c r="BV16" s="102"/>
      <c r="BW16" s="102"/>
    </row>
    <row r="17" spans="2:77" ht="16.5" thickBot="1" x14ac:dyDescent="0.3">
      <c r="B17" s="65" t="s">
        <v>39</v>
      </c>
      <c r="C17" s="66"/>
      <c r="D17" s="137" t="s">
        <v>14</v>
      </c>
      <c r="E17" s="138"/>
      <c r="T17" s="102"/>
      <c r="U17" s="102"/>
      <c r="V17" s="105">
        <v>120</v>
      </c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O17" s="102"/>
      <c r="BP17" s="102"/>
      <c r="BQ17" s="102"/>
      <c r="BR17" s="102"/>
      <c r="BS17" s="102"/>
      <c r="BT17" s="102"/>
      <c r="BU17" s="102"/>
      <c r="BV17" s="102"/>
      <c r="BW17" s="102"/>
      <c r="BY17" s="8"/>
    </row>
    <row r="18" spans="2:77" ht="15" hidden="1" customHeight="1" thickBot="1" x14ac:dyDescent="0.3">
      <c r="B18" s="65" t="s">
        <v>43</v>
      </c>
      <c r="C18" s="66"/>
      <c r="D18" s="118">
        <f>E16</f>
        <v>6000000</v>
      </c>
      <c r="E18" s="119"/>
      <c r="T18" s="102"/>
      <c r="U18" s="102"/>
      <c r="V18" s="105">
        <v>132</v>
      </c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O18" s="102"/>
      <c r="BP18" s="102"/>
      <c r="BQ18" s="102"/>
      <c r="BR18" s="102"/>
      <c r="BS18" s="102"/>
      <c r="BT18" s="102"/>
      <c r="BU18" s="102"/>
      <c r="BV18" s="108">
        <f>SQRT(D18)*D18</f>
        <v>14696938456.699068</v>
      </c>
      <c r="BW18" s="102"/>
    </row>
    <row r="19" spans="2:77" ht="15.75" thickBot="1" x14ac:dyDescent="0.3">
      <c r="B19" s="65" t="s">
        <v>44</v>
      </c>
      <c r="C19" s="66"/>
      <c r="D19" s="118">
        <f>IF(IF(E12-E16&lt;0,"нет",E12-E16)&lt;D18/20,CONCATENATE("Увеличьте сумму кредита до ",TEXT(D18/20+D18,"# ##")),IF(E12-E16&lt;0,"нет",E12-E16))</f>
        <v>3000000</v>
      </c>
      <c r="E19" s="119"/>
      <c r="T19" s="102"/>
      <c r="U19" s="102"/>
      <c r="V19" s="105">
        <v>144</v>
      </c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O19" s="102"/>
      <c r="BP19" s="102"/>
      <c r="BQ19" s="102"/>
      <c r="BR19" s="102"/>
      <c r="BS19" s="102"/>
      <c r="BT19" s="102"/>
      <c r="BU19" s="102"/>
      <c r="BV19" s="102"/>
      <c r="BW19" s="102"/>
    </row>
    <row r="20" spans="2:77" ht="15.75" hidden="1" thickBot="1" x14ac:dyDescent="0.3">
      <c r="B20" s="93" t="s">
        <v>11</v>
      </c>
      <c r="C20" s="91"/>
      <c r="D20" s="90"/>
      <c r="E20" s="92">
        <f>IF(AND(OR(D17="IT-ипотека",D17="IT-ипотека (Иваново)"),E15="Нет"),17.31%,IF(AND(D17="Семейная ипотека",E15="Нет"),17.31%,17.3%))+гусь</f>
        <v>0.18300000000000002</v>
      </c>
      <c r="T20" s="102"/>
      <c r="U20" s="102"/>
      <c r="V20" s="105">
        <v>156</v>
      </c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O20" s="102"/>
      <c r="BP20" s="102"/>
      <c r="BQ20" s="102"/>
      <c r="BR20" s="102"/>
      <c r="BS20" s="102">
        <f>BV18/BS6/3</f>
        <v>0.94280904158206347</v>
      </c>
      <c r="BT20" s="102"/>
      <c r="BU20" s="102"/>
      <c r="BV20" s="102"/>
      <c r="BW20" s="102"/>
    </row>
    <row r="21" spans="2:77" ht="19.5" customHeight="1" thickBot="1" x14ac:dyDescent="0.3">
      <c r="B21" s="143" t="s">
        <v>46</v>
      </c>
      <c r="C21" s="144"/>
      <c r="D21" s="123">
        <f>IF(E11&lt;20.01%,"Увеличьте ПВ до 20,01%",IFERROR(ROUND(IF(E12&gt;G12,"Превышена макс. сумма кредита",IF(D19&lt;0,CONCATENATE("рассмотрение на стандартных условиях ",D17),(E16*D16/E12)+(D19*E20/E12))),4)," "))</f>
        <v>0.1009</v>
      </c>
      <c r="E21" s="124"/>
      <c r="T21" s="102"/>
      <c r="U21" s="102"/>
      <c r="V21" s="105">
        <v>168</v>
      </c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O21" s="102"/>
      <c r="BP21" s="102"/>
      <c r="BQ21" s="102"/>
      <c r="BR21" s="102"/>
      <c r="BS21" s="102"/>
      <c r="BT21" s="102"/>
      <c r="BU21" s="102"/>
      <c r="BV21" s="102"/>
      <c r="BW21" s="102"/>
    </row>
    <row r="22" spans="2:77" ht="15" hidden="1" customHeight="1" thickBot="1" x14ac:dyDescent="0.3">
      <c r="C22" s="125" t="str">
        <f>IF(D21=CONCATENATE("рассмотрение на стандартных условиях ",D17), "Кредит в пределах максимальной суммы, установленной постановлениями. Увеличте сумму кредита для расчета по Комбо-ипотеке"," ")</f>
        <v xml:space="preserve"> </v>
      </c>
      <c r="D22" s="125"/>
      <c r="E22" s="125"/>
      <c r="N22" s="72">
        <f>E13-2</f>
        <v>358</v>
      </c>
      <c r="O22" s="13" t="s">
        <v>17</v>
      </c>
      <c r="T22" s="102"/>
      <c r="U22" s="102"/>
      <c r="V22" s="105">
        <v>180</v>
      </c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O22" s="102"/>
      <c r="BP22" s="102"/>
      <c r="BQ22" s="102"/>
      <c r="BR22" s="102"/>
      <c r="BS22" s="102"/>
      <c r="BT22" s="102"/>
      <c r="BU22" s="102"/>
      <c r="BV22" s="102"/>
      <c r="BW22" s="102"/>
    </row>
    <row r="23" spans="2:77" ht="13.5" hidden="1" customHeight="1" thickBot="1" x14ac:dyDescent="0.3">
      <c r="C23" s="126"/>
      <c r="D23" s="126"/>
      <c r="E23" s="126"/>
      <c r="K23" s="7"/>
      <c r="L23" s="8"/>
      <c r="M23" s="5"/>
      <c r="N23" s="5"/>
      <c r="O23" s="5"/>
      <c r="T23" s="102"/>
      <c r="U23" s="102"/>
      <c r="V23" s="105">
        <v>192</v>
      </c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O23" s="102"/>
      <c r="BP23" s="102"/>
      <c r="BQ23" s="102"/>
      <c r="BR23" s="102"/>
      <c r="BS23" s="102"/>
      <c r="BT23" s="102"/>
      <c r="BU23" s="102"/>
      <c r="BV23" s="102"/>
      <c r="BW23" s="102"/>
    </row>
    <row r="24" spans="2:77" ht="18.75" customHeight="1" thickBot="1" x14ac:dyDescent="0.3">
      <c r="B24" s="145" t="s">
        <v>24</v>
      </c>
      <c r="C24" s="146"/>
      <c r="D24" s="141">
        <f>IFERROR(ROUNDDOWN(G33,0)," ")</f>
        <v>79650</v>
      </c>
      <c r="E24" s="142"/>
      <c r="K24" s="7"/>
      <c r="L24" s="8"/>
      <c r="M24" s="5"/>
      <c r="N24" s="5"/>
      <c r="O24" s="5"/>
      <c r="T24" s="102"/>
      <c r="U24" s="102"/>
      <c r="V24" s="105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O24" s="102"/>
      <c r="BP24" s="102"/>
      <c r="BQ24" s="102"/>
      <c r="BR24" s="102"/>
      <c r="BS24" s="102"/>
      <c r="BT24" s="102"/>
      <c r="BU24" s="102"/>
      <c r="BV24" s="102"/>
      <c r="BW24" s="102"/>
    </row>
    <row r="25" spans="2:77" ht="12.75" customHeight="1" x14ac:dyDescent="0.25">
      <c r="B25" s="147" t="s">
        <v>42</v>
      </c>
      <c r="C25" s="147"/>
      <c r="D25" s="147"/>
      <c r="E25" s="147"/>
      <c r="K25" s="7"/>
      <c r="L25" s="8"/>
      <c r="M25" s="5"/>
      <c r="N25" s="5"/>
      <c r="O25" s="5"/>
      <c r="T25" s="102"/>
      <c r="U25" s="102"/>
      <c r="V25" s="105">
        <v>204</v>
      </c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</row>
    <row r="26" spans="2:77" ht="15.75" hidden="1" thickBot="1" x14ac:dyDescent="0.3">
      <c r="C26" s="9" t="s">
        <v>33</v>
      </c>
      <c r="E26" s="82" t="s">
        <v>42</v>
      </c>
      <c r="K26" s="7"/>
      <c r="L26" s="5"/>
      <c r="M26" s="5"/>
      <c r="N26" s="5"/>
      <c r="O26" s="5"/>
      <c r="V26" s="3">
        <v>216</v>
      </c>
    </row>
    <row r="27" spans="2:77" ht="6" hidden="1" customHeight="1" thickBot="1" x14ac:dyDescent="0.3">
      <c r="J27" s="10" t="s">
        <v>18</v>
      </c>
      <c r="K27" s="11"/>
      <c r="M27" s="5"/>
      <c r="N27" s="5"/>
      <c r="O27" s="5"/>
      <c r="V27" s="3">
        <v>228</v>
      </c>
    </row>
    <row r="28" spans="2:77" ht="52.5" hidden="1" customHeight="1" thickBot="1" x14ac:dyDescent="0.3">
      <c r="C28" s="68" t="s">
        <v>0</v>
      </c>
      <c r="D28" s="71">
        <f>E12</f>
        <v>9000000</v>
      </c>
      <c r="E28" s="12" t="s">
        <v>16</v>
      </c>
      <c r="F28" s="70">
        <f>IF(E12&gt;G12,"Превышена макс. сумма кредита",D21)</f>
        <v>0.1009</v>
      </c>
      <c r="G28" s="69" t="s">
        <v>10</v>
      </c>
      <c r="H28" s="83">
        <f>E14</f>
        <v>30</v>
      </c>
      <c r="I28" s="13" t="s">
        <v>41</v>
      </c>
      <c r="J28" s="14" t="s">
        <v>19</v>
      </c>
      <c r="K28" s="15"/>
      <c r="L28" s="16"/>
      <c r="M28" s="17"/>
      <c r="T28" s="4">
        <f>N22-C32</f>
        <v>358</v>
      </c>
      <c r="U28" s="18">
        <f>F28/12</f>
        <v>8.4083333333333336E-3</v>
      </c>
      <c r="V28" s="3">
        <v>240</v>
      </c>
    </row>
    <row r="29" spans="2:77" ht="17.25" hidden="1" customHeight="1" x14ac:dyDescent="0.25">
      <c r="C29" s="19" t="s">
        <v>20</v>
      </c>
      <c r="D29" s="20"/>
      <c r="E29" s="21">
        <f>E634</f>
        <v>19514728.116474859</v>
      </c>
      <c r="F29" s="22">
        <f>F634</f>
        <v>8999999.9999998342</v>
      </c>
      <c r="G29" s="23"/>
      <c r="H29" s="24"/>
      <c r="I29" s="25"/>
      <c r="J29" s="26">
        <f>J634</f>
        <v>0</v>
      </c>
      <c r="K29" s="15"/>
      <c r="L29" s="27"/>
      <c r="M29" s="28"/>
      <c r="T29" s="4">
        <f t="shared" ref="T29:T92" si="0">T28-1</f>
        <v>357</v>
      </c>
      <c r="U29" s="18">
        <f t="shared" ref="U29:U92" si="1">U28</f>
        <v>8.4083333333333336E-3</v>
      </c>
      <c r="V29" s="3">
        <v>252</v>
      </c>
    </row>
    <row r="30" spans="2:77" hidden="1" x14ac:dyDescent="0.25">
      <c r="C30" s="29" t="s">
        <v>21</v>
      </c>
      <c r="D30" s="30" t="s">
        <v>22</v>
      </c>
      <c r="E30" s="31"/>
      <c r="F30" s="32" t="s">
        <v>23</v>
      </c>
      <c r="G30" s="128" t="s">
        <v>24</v>
      </c>
      <c r="H30" s="129"/>
      <c r="I30" s="130"/>
      <c r="J30" s="33" t="s">
        <v>25</v>
      </c>
      <c r="K30" s="34"/>
      <c r="L30" s="35"/>
      <c r="M30" s="36"/>
      <c r="T30" s="4">
        <f t="shared" si="0"/>
        <v>356</v>
      </c>
      <c r="U30" s="18">
        <f t="shared" si="1"/>
        <v>8.4083333333333336E-3</v>
      </c>
      <c r="V30" s="3">
        <v>264</v>
      </c>
    </row>
    <row r="31" spans="2:77" hidden="1" x14ac:dyDescent="0.25">
      <c r="C31" s="37"/>
      <c r="D31" s="38" t="s">
        <v>26</v>
      </c>
      <c r="E31" s="38" t="s">
        <v>27</v>
      </c>
      <c r="F31" s="39" t="s">
        <v>28</v>
      </c>
      <c r="G31" s="131"/>
      <c r="H31" s="132"/>
      <c r="I31" s="133"/>
      <c r="J31" s="40" t="s">
        <v>29</v>
      </c>
      <c r="K31" s="41"/>
      <c r="L31" s="42"/>
      <c r="M31" s="42"/>
      <c r="T31" s="4">
        <f t="shared" si="0"/>
        <v>355</v>
      </c>
      <c r="U31" s="18">
        <f t="shared" si="1"/>
        <v>8.4083333333333336E-3</v>
      </c>
      <c r="V31" s="3">
        <v>276</v>
      </c>
    </row>
    <row r="32" spans="2:77" hidden="1" x14ac:dyDescent="0.25">
      <c r="C32" s="43">
        <v>0</v>
      </c>
      <c r="D32" s="44" t="s">
        <v>30</v>
      </c>
      <c r="E32" s="45"/>
      <c r="F32" s="46"/>
      <c r="G32" s="134"/>
      <c r="H32" s="135"/>
      <c r="I32" s="136"/>
      <c r="J32" s="40" t="s">
        <v>31</v>
      </c>
      <c r="L32" s="16"/>
      <c r="M32" s="17"/>
      <c r="T32" s="4">
        <f t="shared" si="0"/>
        <v>354</v>
      </c>
      <c r="U32" s="18">
        <f t="shared" si="1"/>
        <v>8.4083333333333336E-3</v>
      </c>
      <c r="V32" s="3">
        <v>288</v>
      </c>
    </row>
    <row r="33" spans="3:22" hidden="1" x14ac:dyDescent="0.25">
      <c r="C33" s="47">
        <v>1</v>
      </c>
      <c r="D33" s="48">
        <f>D28</f>
        <v>9000000</v>
      </c>
      <c r="E33" s="48">
        <f>D33*U28</f>
        <v>75675</v>
      </c>
      <c r="F33" s="48">
        <f>G33-E33</f>
        <v>3975.0785376387939</v>
      </c>
      <c r="G33" s="120">
        <f>D33*(U28/(1-(1+U28)^-(T28-0)))</f>
        <v>79650.078537638794</v>
      </c>
      <c r="H33" s="121"/>
      <c r="I33" s="122"/>
      <c r="J33" s="49"/>
      <c r="L33" s="2"/>
      <c r="M33" s="2"/>
      <c r="T33" s="4">
        <f>T32-1</f>
        <v>353</v>
      </c>
      <c r="U33" s="18">
        <f>U32</f>
        <v>8.4083333333333336E-3</v>
      </c>
      <c r="V33" s="3">
        <v>300</v>
      </c>
    </row>
    <row r="34" spans="3:22" hidden="1" x14ac:dyDescent="0.25">
      <c r="C34" s="50">
        <f t="shared" ref="C34:C97" si="2">C33+1</f>
        <v>2</v>
      </c>
      <c r="D34" s="51">
        <f t="shared" ref="D34:D35" si="3">IF(D33&lt;0,0,D33-F33)</f>
        <v>8996024.9214623608</v>
      </c>
      <c r="E34" s="51">
        <f>D34*U29</f>
        <v>75641.576214629356</v>
      </c>
      <c r="F34" s="51">
        <f>IF(G34=0,G34-E34,G34-E34)</f>
        <v>4008.5023230094375</v>
      </c>
      <c r="G34" s="120">
        <f t="shared" ref="G34:G35" si="4">D34*(U29/(1-(1+U29)^-(T29-0)))</f>
        <v>79650.078537638794</v>
      </c>
      <c r="H34" s="121"/>
      <c r="I34" s="122"/>
      <c r="J34" s="49"/>
      <c r="L34" s="2"/>
      <c r="M34" s="2"/>
      <c r="T34" s="4">
        <f t="shared" si="0"/>
        <v>352</v>
      </c>
      <c r="U34" s="18">
        <f t="shared" si="1"/>
        <v>8.4083333333333336E-3</v>
      </c>
      <c r="V34" s="3">
        <v>312</v>
      </c>
    </row>
    <row r="35" spans="3:22" hidden="1" x14ac:dyDescent="0.25">
      <c r="C35" s="50">
        <f t="shared" si="2"/>
        <v>3</v>
      </c>
      <c r="D35" s="51">
        <f t="shared" si="3"/>
        <v>8992016.4191393517</v>
      </c>
      <c r="E35" s="51">
        <f>D35*U30</f>
        <v>75607.871390930057</v>
      </c>
      <c r="F35" s="51">
        <f t="shared" ref="F35:F98" si="5">IF(G35=0,G35-E35,G35-E35)</f>
        <v>4042.2071467087371</v>
      </c>
      <c r="G35" s="120">
        <f t="shared" si="4"/>
        <v>79650.078537638794</v>
      </c>
      <c r="H35" s="121"/>
      <c r="I35" s="122"/>
      <c r="J35" s="49"/>
      <c r="L35" s="2"/>
      <c r="M35" s="2"/>
      <c r="T35" s="4">
        <f t="shared" si="0"/>
        <v>351</v>
      </c>
      <c r="U35" s="18">
        <f t="shared" si="1"/>
        <v>8.4083333333333336E-3</v>
      </c>
      <c r="V35" s="3">
        <v>324</v>
      </c>
    </row>
    <row r="36" spans="3:22" hidden="1" x14ac:dyDescent="0.25">
      <c r="C36" s="50">
        <f t="shared" si="2"/>
        <v>4</v>
      </c>
      <c r="D36" s="52">
        <f t="shared" ref="D36:D99" si="6">IF(OR(D35&lt;0,D35&lt;G35),0,(IF(J35=0,D35-F35,D35-J35-F35)))</f>
        <v>8987974.2119926438</v>
      </c>
      <c r="E36" s="52">
        <f>D36*U31</f>
        <v>75573.883165838153</v>
      </c>
      <c r="F36" s="51">
        <f t="shared" si="5"/>
        <v>4076.1953718006407</v>
      </c>
      <c r="G36" s="120">
        <f t="shared" ref="G36:G99" si="7">IF(D36&lt;=F35,D36+E36,IF($T$15=1,D36*(U31/(1-(1+U31)^-(T31-0))),$D$28*($U$28/(1-(1+$U$28)^-($T$28-0)))))</f>
        <v>79650.078537638794</v>
      </c>
      <c r="H36" s="121"/>
      <c r="I36" s="122"/>
      <c r="J36" s="53"/>
      <c r="L36" s="2"/>
      <c r="M36" s="2"/>
      <c r="T36" s="4">
        <f t="shared" si="0"/>
        <v>350</v>
      </c>
      <c r="U36" s="18">
        <f t="shared" si="1"/>
        <v>8.4083333333333336E-3</v>
      </c>
      <c r="V36" s="3">
        <v>336</v>
      </c>
    </row>
    <row r="37" spans="3:22" hidden="1" x14ac:dyDescent="0.25">
      <c r="C37" s="50">
        <f t="shared" si="2"/>
        <v>5</v>
      </c>
      <c r="D37" s="52">
        <f t="shared" si="6"/>
        <v>8983898.0166208427</v>
      </c>
      <c r="E37" s="52">
        <f>D37*U32</f>
        <v>75539.609156420251</v>
      </c>
      <c r="F37" s="51">
        <f t="shared" si="5"/>
        <v>4110.4693812185433</v>
      </c>
      <c r="G37" s="120">
        <f t="shared" si="7"/>
        <v>79650.078537638794</v>
      </c>
      <c r="H37" s="121"/>
      <c r="I37" s="122"/>
      <c r="J37" s="49"/>
      <c r="L37" s="2"/>
      <c r="M37" s="2"/>
      <c r="T37" s="4">
        <f t="shared" si="0"/>
        <v>349</v>
      </c>
      <c r="U37" s="18">
        <f t="shared" si="1"/>
        <v>8.4083333333333336E-3</v>
      </c>
      <c r="V37" s="3">
        <v>348</v>
      </c>
    </row>
    <row r="38" spans="3:22" hidden="1" x14ac:dyDescent="0.25">
      <c r="C38" s="50">
        <f t="shared" si="2"/>
        <v>6</v>
      </c>
      <c r="D38" s="52">
        <f t="shared" si="6"/>
        <v>8979787.547239624</v>
      </c>
      <c r="E38" s="52">
        <f t="shared" ref="E38:E96" si="8">D38*U33</f>
        <v>75505.046959706509</v>
      </c>
      <c r="F38" s="51">
        <f t="shared" si="5"/>
        <v>4145.0315779322846</v>
      </c>
      <c r="G38" s="120">
        <f t="shared" si="7"/>
        <v>79650.078537638794</v>
      </c>
      <c r="H38" s="121"/>
      <c r="I38" s="122"/>
      <c r="J38" s="49"/>
      <c r="L38" s="2"/>
      <c r="M38" s="2"/>
      <c r="T38" s="4">
        <f t="shared" si="0"/>
        <v>348</v>
      </c>
      <c r="U38" s="18">
        <f t="shared" si="1"/>
        <v>8.4083333333333336E-3</v>
      </c>
      <c r="V38" s="3">
        <v>360</v>
      </c>
    </row>
    <row r="39" spans="3:22" hidden="1" x14ac:dyDescent="0.25">
      <c r="C39" s="50">
        <f t="shared" si="2"/>
        <v>7</v>
      </c>
      <c r="D39" s="52">
        <f t="shared" si="6"/>
        <v>8975642.5156616922</v>
      </c>
      <c r="E39" s="52">
        <f t="shared" si="8"/>
        <v>75470.194152522061</v>
      </c>
      <c r="F39" s="51">
        <f t="shared" si="5"/>
        <v>4179.884385116733</v>
      </c>
      <c r="G39" s="120">
        <f t="shared" si="7"/>
        <v>79650.078537638794</v>
      </c>
      <c r="H39" s="121"/>
      <c r="I39" s="122"/>
      <c r="J39" s="49"/>
      <c r="L39" s="2"/>
      <c r="M39" s="2"/>
      <c r="T39" s="4">
        <f t="shared" si="0"/>
        <v>347</v>
      </c>
      <c r="U39" s="18">
        <f t="shared" si="1"/>
        <v>8.4083333333333336E-3</v>
      </c>
    </row>
    <row r="40" spans="3:22" hidden="1" x14ac:dyDescent="0.25">
      <c r="C40" s="50">
        <f t="shared" si="2"/>
        <v>8</v>
      </c>
      <c r="D40" s="52">
        <f t="shared" si="6"/>
        <v>8971462.6312765758</v>
      </c>
      <c r="E40" s="52">
        <f t="shared" si="8"/>
        <v>75435.048291317216</v>
      </c>
      <c r="F40" s="51">
        <f t="shared" si="5"/>
        <v>4215.0302463215776</v>
      </c>
      <c r="G40" s="120">
        <f t="shared" si="7"/>
        <v>79650.078537638794</v>
      </c>
      <c r="H40" s="121"/>
      <c r="I40" s="122"/>
      <c r="J40" s="49"/>
      <c r="L40" s="2"/>
      <c r="M40" s="2"/>
      <c r="Q40" s="3"/>
      <c r="T40" s="4">
        <f t="shared" si="0"/>
        <v>346</v>
      </c>
      <c r="U40" s="18">
        <f t="shared" si="1"/>
        <v>8.4083333333333336E-3</v>
      </c>
    </row>
    <row r="41" spans="3:22" hidden="1" x14ac:dyDescent="0.25">
      <c r="C41" s="50">
        <f t="shared" si="2"/>
        <v>9</v>
      </c>
      <c r="D41" s="52">
        <f t="shared" si="6"/>
        <v>8967247.6010302547</v>
      </c>
      <c r="E41" s="52">
        <f t="shared" si="8"/>
        <v>75399.606911996059</v>
      </c>
      <c r="F41" s="51">
        <f t="shared" si="5"/>
        <v>4250.4716256427346</v>
      </c>
      <c r="G41" s="120">
        <f t="shared" si="7"/>
        <v>79650.078537638794</v>
      </c>
      <c r="H41" s="121"/>
      <c r="I41" s="122"/>
      <c r="J41" s="49"/>
      <c r="L41" s="2"/>
      <c r="M41" s="2"/>
      <c r="T41" s="4">
        <f t="shared" si="0"/>
        <v>345</v>
      </c>
      <c r="U41" s="18">
        <f t="shared" si="1"/>
        <v>8.4083333333333336E-3</v>
      </c>
    </row>
    <row r="42" spans="3:22" hidden="1" x14ac:dyDescent="0.25">
      <c r="C42" s="50">
        <f t="shared" si="2"/>
        <v>10</v>
      </c>
      <c r="D42" s="52">
        <f t="shared" si="6"/>
        <v>8962997.1294046119</v>
      </c>
      <c r="E42" s="52">
        <f t="shared" si="8"/>
        <v>75363.867529743788</v>
      </c>
      <c r="F42" s="51">
        <f t="shared" si="5"/>
        <v>4286.2110078950063</v>
      </c>
      <c r="G42" s="120">
        <f t="shared" si="7"/>
        <v>79650.078537638794</v>
      </c>
      <c r="H42" s="121"/>
      <c r="I42" s="122"/>
      <c r="J42" s="49"/>
      <c r="L42" s="2"/>
      <c r="M42" s="2"/>
      <c r="T42" s="4">
        <f t="shared" si="0"/>
        <v>344</v>
      </c>
      <c r="U42" s="18">
        <f t="shared" si="1"/>
        <v>8.4083333333333336E-3</v>
      </c>
    </row>
    <row r="43" spans="3:22" hidden="1" x14ac:dyDescent="0.25">
      <c r="C43" s="50">
        <f t="shared" si="2"/>
        <v>11</v>
      </c>
      <c r="D43" s="52">
        <f t="shared" si="6"/>
        <v>8958710.9183967169</v>
      </c>
      <c r="E43" s="52">
        <f t="shared" si="8"/>
        <v>75327.827638852395</v>
      </c>
      <c r="F43" s="51">
        <f t="shared" si="5"/>
        <v>4322.2508987863985</v>
      </c>
      <c r="G43" s="120">
        <f t="shared" si="7"/>
        <v>79650.078537638794</v>
      </c>
      <c r="H43" s="121"/>
      <c r="I43" s="122"/>
      <c r="J43" s="49"/>
      <c r="L43" s="2"/>
      <c r="M43" s="2"/>
      <c r="T43" s="4">
        <f t="shared" si="0"/>
        <v>343</v>
      </c>
      <c r="U43" s="18">
        <f t="shared" si="1"/>
        <v>8.4083333333333336E-3</v>
      </c>
    </row>
    <row r="44" spans="3:22" hidden="1" x14ac:dyDescent="0.25">
      <c r="C44" s="50">
        <f t="shared" si="2"/>
        <v>12</v>
      </c>
      <c r="D44" s="52">
        <f t="shared" si="6"/>
        <v>8954388.667497931</v>
      </c>
      <c r="E44" s="52">
        <f t="shared" si="8"/>
        <v>75291.484712545105</v>
      </c>
      <c r="F44" s="51">
        <f t="shared" si="5"/>
        <v>4358.5938250936888</v>
      </c>
      <c r="G44" s="120">
        <f t="shared" si="7"/>
        <v>79650.078537638794</v>
      </c>
      <c r="H44" s="121"/>
      <c r="I44" s="122"/>
      <c r="J44" s="52"/>
      <c r="L44" s="2"/>
      <c r="M44" s="2"/>
      <c r="T44" s="4">
        <f t="shared" si="0"/>
        <v>342</v>
      </c>
      <c r="U44" s="18">
        <f t="shared" si="1"/>
        <v>8.4083333333333336E-3</v>
      </c>
    </row>
    <row r="45" spans="3:22" hidden="1" x14ac:dyDescent="0.25">
      <c r="C45" s="50">
        <f t="shared" si="2"/>
        <v>13</v>
      </c>
      <c r="D45" s="52">
        <f t="shared" si="6"/>
        <v>8950030.0736728366</v>
      </c>
      <c r="E45" s="52">
        <f t="shared" si="8"/>
        <v>75254.83620279911</v>
      </c>
      <c r="F45" s="51">
        <f t="shared" si="5"/>
        <v>4395.2423348396842</v>
      </c>
      <c r="G45" s="120">
        <f t="shared" si="7"/>
        <v>79650.078537638794</v>
      </c>
      <c r="H45" s="121"/>
      <c r="I45" s="122"/>
      <c r="J45" s="49"/>
      <c r="L45" s="2"/>
      <c r="M45" s="2"/>
      <c r="T45" s="4">
        <f t="shared" si="0"/>
        <v>341</v>
      </c>
      <c r="U45" s="18">
        <f t="shared" si="1"/>
        <v>8.4083333333333336E-3</v>
      </c>
    </row>
    <row r="46" spans="3:22" hidden="1" x14ac:dyDescent="0.25">
      <c r="C46" s="50">
        <f t="shared" si="2"/>
        <v>14</v>
      </c>
      <c r="D46" s="52">
        <f t="shared" si="6"/>
        <v>8945634.8313379977</v>
      </c>
      <c r="E46" s="52">
        <f t="shared" si="8"/>
        <v>75217.879540167007</v>
      </c>
      <c r="F46" s="51">
        <f t="shared" si="5"/>
        <v>4432.1989974717872</v>
      </c>
      <c r="G46" s="120">
        <f t="shared" si="7"/>
        <v>79650.078537638794</v>
      </c>
      <c r="H46" s="121"/>
      <c r="I46" s="122"/>
      <c r="J46" s="49"/>
      <c r="L46" s="2"/>
      <c r="M46" s="2"/>
      <c r="T46" s="4">
        <f t="shared" si="0"/>
        <v>340</v>
      </c>
      <c r="U46" s="18">
        <f t="shared" si="1"/>
        <v>8.4083333333333336E-3</v>
      </c>
    </row>
    <row r="47" spans="3:22" hidden="1" x14ac:dyDescent="0.25">
      <c r="C47" s="50">
        <f t="shared" si="2"/>
        <v>15</v>
      </c>
      <c r="D47" s="52">
        <f t="shared" si="6"/>
        <v>8941202.6323405262</v>
      </c>
      <c r="E47" s="52">
        <f t="shared" si="8"/>
        <v>75180.612133596587</v>
      </c>
      <c r="F47" s="51">
        <f t="shared" si="5"/>
        <v>4469.4664040422067</v>
      </c>
      <c r="G47" s="120">
        <f t="shared" si="7"/>
        <v>79650.078537638794</v>
      </c>
      <c r="H47" s="121"/>
      <c r="I47" s="122"/>
      <c r="J47" s="49"/>
      <c r="L47" s="2"/>
      <c r="M47" s="2"/>
      <c r="T47" s="4">
        <f t="shared" si="0"/>
        <v>339</v>
      </c>
      <c r="U47" s="18">
        <f t="shared" si="1"/>
        <v>8.4083333333333336E-3</v>
      </c>
    </row>
    <row r="48" spans="3:22" hidden="1" x14ac:dyDescent="0.25">
      <c r="C48" s="50">
        <f t="shared" si="2"/>
        <v>16</v>
      </c>
      <c r="D48" s="52">
        <f t="shared" si="6"/>
        <v>8936733.1659364849</v>
      </c>
      <c r="E48" s="52">
        <f t="shared" si="8"/>
        <v>75143.031370249286</v>
      </c>
      <c r="F48" s="51">
        <f t="shared" si="5"/>
        <v>4507.0471673895081</v>
      </c>
      <c r="G48" s="120">
        <f t="shared" si="7"/>
        <v>79650.078537638794</v>
      </c>
      <c r="H48" s="121"/>
      <c r="I48" s="122"/>
      <c r="J48" s="49"/>
      <c r="L48" s="2"/>
      <c r="M48" s="2"/>
      <c r="T48" s="4">
        <f t="shared" si="0"/>
        <v>338</v>
      </c>
      <c r="U48" s="18">
        <f t="shared" si="1"/>
        <v>8.4083333333333336E-3</v>
      </c>
    </row>
    <row r="49" spans="3:21" hidden="1" x14ac:dyDescent="0.25">
      <c r="C49" s="50">
        <f t="shared" si="2"/>
        <v>17</v>
      </c>
      <c r="D49" s="52">
        <f t="shared" si="6"/>
        <v>8932226.1187690962</v>
      </c>
      <c r="E49" s="52">
        <f t="shared" si="8"/>
        <v>75105.134615316827</v>
      </c>
      <c r="F49" s="51">
        <f t="shared" si="5"/>
        <v>4544.943922321967</v>
      </c>
      <c r="G49" s="120">
        <f t="shared" si="7"/>
        <v>79650.078537638794</v>
      </c>
      <c r="H49" s="121"/>
      <c r="I49" s="122"/>
      <c r="J49" s="49"/>
      <c r="L49" s="2"/>
      <c r="M49" s="2"/>
      <c r="T49" s="4">
        <f t="shared" si="0"/>
        <v>337</v>
      </c>
      <c r="U49" s="18">
        <f t="shared" si="1"/>
        <v>8.4083333333333336E-3</v>
      </c>
    </row>
    <row r="50" spans="3:21" hidden="1" x14ac:dyDescent="0.25">
      <c r="C50" s="50">
        <f t="shared" si="2"/>
        <v>18</v>
      </c>
      <c r="D50" s="52">
        <f t="shared" si="6"/>
        <v>8927681.174846774</v>
      </c>
      <c r="E50" s="52">
        <f t="shared" si="8"/>
        <v>75066.919211836634</v>
      </c>
      <c r="F50" s="51">
        <f t="shared" si="5"/>
        <v>4583.1593258021603</v>
      </c>
      <c r="G50" s="120">
        <f t="shared" si="7"/>
        <v>79650.078537638794</v>
      </c>
      <c r="H50" s="121"/>
      <c r="I50" s="122"/>
      <c r="J50" s="49"/>
      <c r="L50" s="2"/>
      <c r="M50" s="2"/>
      <c r="T50" s="4">
        <f t="shared" si="0"/>
        <v>336</v>
      </c>
      <c r="U50" s="18">
        <f t="shared" si="1"/>
        <v>8.4083333333333336E-3</v>
      </c>
    </row>
    <row r="51" spans="3:21" hidden="1" x14ac:dyDescent="0.25">
      <c r="C51" s="50">
        <f t="shared" si="2"/>
        <v>19</v>
      </c>
      <c r="D51" s="52">
        <f t="shared" si="6"/>
        <v>8923098.0155209713</v>
      </c>
      <c r="E51" s="52">
        <f t="shared" si="8"/>
        <v>75028.382480505505</v>
      </c>
      <c r="F51" s="51">
        <f t="shared" si="5"/>
        <v>4621.6960571332893</v>
      </c>
      <c r="G51" s="120">
        <f t="shared" si="7"/>
        <v>79650.078537638794</v>
      </c>
      <c r="H51" s="121"/>
      <c r="I51" s="122"/>
      <c r="J51" s="49"/>
      <c r="L51" s="2"/>
      <c r="M51" s="2"/>
      <c r="T51" s="4">
        <f t="shared" si="0"/>
        <v>335</v>
      </c>
      <c r="U51" s="18">
        <f t="shared" si="1"/>
        <v>8.4083333333333336E-3</v>
      </c>
    </row>
    <row r="52" spans="3:21" hidden="1" x14ac:dyDescent="0.25">
      <c r="C52" s="50">
        <f t="shared" si="2"/>
        <v>20</v>
      </c>
      <c r="D52" s="52">
        <f t="shared" si="6"/>
        <v>8918476.3194638379</v>
      </c>
      <c r="E52" s="52">
        <f t="shared" si="8"/>
        <v>74989.521719491779</v>
      </c>
      <c r="F52" s="51">
        <f t="shared" si="5"/>
        <v>4660.5568181470153</v>
      </c>
      <c r="G52" s="120">
        <f t="shared" si="7"/>
        <v>79650.078537638794</v>
      </c>
      <c r="H52" s="121"/>
      <c r="I52" s="122"/>
      <c r="J52" s="49"/>
      <c r="L52" s="2"/>
      <c r="M52" s="2"/>
      <c r="T52" s="4">
        <f t="shared" si="0"/>
        <v>334</v>
      </c>
      <c r="U52" s="18">
        <f t="shared" si="1"/>
        <v>8.4083333333333336E-3</v>
      </c>
    </row>
    <row r="53" spans="3:21" hidden="1" x14ac:dyDescent="0.25">
      <c r="C53" s="50">
        <f t="shared" si="2"/>
        <v>21</v>
      </c>
      <c r="D53" s="52">
        <f t="shared" si="6"/>
        <v>8913815.7626456916</v>
      </c>
      <c r="E53" s="52">
        <f t="shared" si="8"/>
        <v>74950.334204245853</v>
      </c>
      <c r="F53" s="51">
        <f t="shared" si="5"/>
        <v>4699.7443333929405</v>
      </c>
      <c r="G53" s="120">
        <f t="shared" si="7"/>
        <v>79650.078537638794</v>
      </c>
      <c r="H53" s="121"/>
      <c r="I53" s="122"/>
      <c r="J53" s="49"/>
      <c r="L53" s="2"/>
      <c r="M53" s="2"/>
      <c r="T53" s="4">
        <f t="shared" si="0"/>
        <v>333</v>
      </c>
      <c r="U53" s="18">
        <f t="shared" si="1"/>
        <v>8.4083333333333336E-3</v>
      </c>
    </row>
    <row r="54" spans="3:21" hidden="1" x14ac:dyDescent="0.25">
      <c r="C54" s="50">
        <f t="shared" si="2"/>
        <v>22</v>
      </c>
      <c r="D54" s="52">
        <f t="shared" si="6"/>
        <v>8909116.0183122978</v>
      </c>
      <c r="E54" s="52">
        <f t="shared" si="8"/>
        <v>74910.817187309236</v>
      </c>
      <c r="F54" s="51">
        <f t="shared" si="5"/>
        <v>4739.2613503295579</v>
      </c>
      <c r="G54" s="120">
        <f t="shared" si="7"/>
        <v>79650.078537638794</v>
      </c>
      <c r="H54" s="121"/>
      <c r="I54" s="122"/>
      <c r="J54" s="49"/>
      <c r="L54" s="2"/>
      <c r="M54" s="2"/>
      <c r="T54" s="4">
        <f t="shared" si="0"/>
        <v>332</v>
      </c>
      <c r="U54" s="18">
        <f t="shared" si="1"/>
        <v>8.4083333333333336E-3</v>
      </c>
    </row>
    <row r="55" spans="3:21" hidden="1" x14ac:dyDescent="0.25">
      <c r="C55" s="50">
        <f t="shared" si="2"/>
        <v>23</v>
      </c>
      <c r="D55" s="52">
        <f t="shared" si="6"/>
        <v>8904376.7569619678</v>
      </c>
      <c r="E55" s="52">
        <f t="shared" si="8"/>
        <v>74870.967898121875</v>
      </c>
      <c r="F55" s="51">
        <f t="shared" si="5"/>
        <v>4779.110639516919</v>
      </c>
      <c r="G55" s="120">
        <f t="shared" si="7"/>
        <v>79650.078537638794</v>
      </c>
      <c r="H55" s="121"/>
      <c r="I55" s="122"/>
      <c r="J55" s="49"/>
      <c r="L55" s="2"/>
      <c r="M55" s="2"/>
      <c r="T55" s="4">
        <f t="shared" si="0"/>
        <v>331</v>
      </c>
      <c r="U55" s="18">
        <f t="shared" si="1"/>
        <v>8.4083333333333336E-3</v>
      </c>
    </row>
    <row r="56" spans="3:21" hidden="1" x14ac:dyDescent="0.25">
      <c r="C56" s="50">
        <f t="shared" si="2"/>
        <v>24</v>
      </c>
      <c r="D56" s="52">
        <f t="shared" si="6"/>
        <v>8899597.6463224515</v>
      </c>
      <c r="E56" s="52">
        <f t="shared" si="8"/>
        <v>74830.78354282795</v>
      </c>
      <c r="F56" s="51">
        <f t="shared" si="5"/>
        <v>4819.2949948108435</v>
      </c>
      <c r="G56" s="120">
        <f t="shared" si="7"/>
        <v>79650.078537638794</v>
      </c>
      <c r="H56" s="121"/>
      <c r="I56" s="122"/>
      <c r="J56" s="49"/>
      <c r="L56" s="2"/>
      <c r="M56" s="2"/>
      <c r="T56" s="4">
        <f t="shared" si="0"/>
        <v>330</v>
      </c>
      <c r="U56" s="18">
        <f t="shared" si="1"/>
        <v>8.4083333333333336E-3</v>
      </c>
    </row>
    <row r="57" spans="3:21" hidden="1" x14ac:dyDescent="0.25">
      <c r="C57" s="50">
        <f t="shared" si="2"/>
        <v>25</v>
      </c>
      <c r="D57" s="52">
        <f t="shared" si="6"/>
        <v>8894778.3513276409</v>
      </c>
      <c r="E57" s="52">
        <f t="shared" si="8"/>
        <v>74790.261304079919</v>
      </c>
      <c r="F57" s="51">
        <f t="shared" si="5"/>
        <v>4859.8172335588752</v>
      </c>
      <c r="G57" s="120">
        <f t="shared" si="7"/>
        <v>79650.078537638794</v>
      </c>
      <c r="H57" s="121"/>
      <c r="I57" s="122"/>
      <c r="J57" s="49"/>
      <c r="L57" s="2"/>
      <c r="M57" s="2"/>
      <c r="T57" s="4">
        <f t="shared" si="0"/>
        <v>329</v>
      </c>
      <c r="U57" s="18">
        <f t="shared" si="1"/>
        <v>8.4083333333333336E-3</v>
      </c>
    </row>
    <row r="58" spans="3:21" hidden="1" x14ac:dyDescent="0.25">
      <c r="C58" s="50">
        <f t="shared" si="2"/>
        <v>26</v>
      </c>
      <c r="D58" s="52">
        <f t="shared" si="6"/>
        <v>8889918.5340940822</v>
      </c>
      <c r="E58" s="52">
        <f t="shared" si="8"/>
        <v>74749.398340841071</v>
      </c>
      <c r="F58" s="51">
        <f t="shared" si="5"/>
        <v>4900.6801967977226</v>
      </c>
      <c r="G58" s="120">
        <f t="shared" si="7"/>
        <v>79650.078537638794</v>
      </c>
      <c r="H58" s="121"/>
      <c r="I58" s="122"/>
      <c r="J58" s="49"/>
      <c r="L58" s="2"/>
      <c r="M58" s="2"/>
      <c r="T58" s="4">
        <f t="shared" si="0"/>
        <v>328</v>
      </c>
      <c r="U58" s="18">
        <f t="shared" si="1"/>
        <v>8.4083333333333336E-3</v>
      </c>
    </row>
    <row r="59" spans="3:21" hidden="1" x14ac:dyDescent="0.25">
      <c r="C59" s="50">
        <f t="shared" si="2"/>
        <v>27</v>
      </c>
      <c r="D59" s="52">
        <f t="shared" si="6"/>
        <v>8885017.8538972847</v>
      </c>
      <c r="E59" s="52">
        <f t="shared" si="8"/>
        <v>74708.191788186334</v>
      </c>
      <c r="F59" s="51">
        <f t="shared" si="5"/>
        <v>4941.8867494524602</v>
      </c>
      <c r="G59" s="120">
        <f t="shared" si="7"/>
        <v>79650.078537638794</v>
      </c>
      <c r="H59" s="121"/>
      <c r="I59" s="122"/>
      <c r="J59" s="49"/>
      <c r="L59" s="2"/>
      <c r="M59" s="2"/>
      <c r="T59" s="4">
        <f t="shared" si="0"/>
        <v>327</v>
      </c>
      <c r="U59" s="18">
        <f t="shared" si="1"/>
        <v>8.4083333333333336E-3</v>
      </c>
    </row>
    <row r="60" spans="3:21" hidden="1" x14ac:dyDescent="0.25">
      <c r="C60" s="50">
        <f t="shared" si="2"/>
        <v>28</v>
      </c>
      <c r="D60" s="52">
        <f t="shared" si="6"/>
        <v>8880075.9671478327</v>
      </c>
      <c r="E60" s="52">
        <f t="shared" si="8"/>
        <v>74666.638757101362</v>
      </c>
      <c r="F60" s="51">
        <f t="shared" si="5"/>
        <v>4983.4397805374319</v>
      </c>
      <c r="G60" s="120">
        <f t="shared" si="7"/>
        <v>79650.078537638794</v>
      </c>
      <c r="H60" s="121"/>
      <c r="I60" s="122"/>
      <c r="J60" s="49"/>
      <c r="L60" s="2"/>
      <c r="M60" s="2"/>
      <c r="T60" s="4">
        <f t="shared" si="0"/>
        <v>326</v>
      </c>
      <c r="U60" s="18">
        <f t="shared" si="1"/>
        <v>8.4083333333333336E-3</v>
      </c>
    </row>
    <row r="61" spans="3:21" hidden="1" x14ac:dyDescent="0.25">
      <c r="C61" s="50">
        <f t="shared" si="2"/>
        <v>29</v>
      </c>
      <c r="D61" s="52">
        <f t="shared" si="6"/>
        <v>8875092.5273672957</v>
      </c>
      <c r="E61" s="52">
        <f t="shared" si="8"/>
        <v>74624.736334280009</v>
      </c>
      <c r="F61" s="51">
        <f t="shared" si="5"/>
        <v>5025.3422033587849</v>
      </c>
      <c r="G61" s="120">
        <f t="shared" si="7"/>
        <v>79650.078537638794</v>
      </c>
      <c r="H61" s="121"/>
      <c r="I61" s="122"/>
      <c r="J61" s="49"/>
      <c r="L61" s="2"/>
      <c r="M61" s="2"/>
      <c r="T61" s="4">
        <f t="shared" si="0"/>
        <v>325</v>
      </c>
      <c r="U61" s="18">
        <f t="shared" si="1"/>
        <v>8.4083333333333336E-3</v>
      </c>
    </row>
    <row r="62" spans="3:21" hidden="1" x14ac:dyDescent="0.25">
      <c r="C62" s="50">
        <f t="shared" si="2"/>
        <v>30</v>
      </c>
      <c r="D62" s="52">
        <f t="shared" si="6"/>
        <v>8870067.1851639375</v>
      </c>
      <c r="E62" s="52">
        <f t="shared" si="8"/>
        <v>74582.481581920118</v>
      </c>
      <c r="F62" s="51">
        <f t="shared" si="5"/>
        <v>5067.5969557186763</v>
      </c>
      <c r="G62" s="120">
        <f t="shared" si="7"/>
        <v>79650.078537638794</v>
      </c>
      <c r="H62" s="121"/>
      <c r="I62" s="122"/>
      <c r="J62" s="49"/>
      <c r="L62" s="2"/>
      <c r="M62" s="2"/>
      <c r="T62" s="4">
        <f t="shared" si="0"/>
        <v>324</v>
      </c>
      <c r="U62" s="18">
        <f t="shared" si="1"/>
        <v>8.4083333333333336E-3</v>
      </c>
    </row>
    <row r="63" spans="3:21" hidden="1" x14ac:dyDescent="0.25">
      <c r="C63" s="50">
        <f t="shared" si="2"/>
        <v>31</v>
      </c>
      <c r="D63" s="52">
        <f t="shared" si="6"/>
        <v>8864999.588208219</v>
      </c>
      <c r="E63" s="52">
        <f t="shared" si="8"/>
        <v>74539.871537517451</v>
      </c>
      <c r="F63" s="51">
        <f t="shared" si="5"/>
        <v>5110.2070001213433</v>
      </c>
      <c r="G63" s="120">
        <f t="shared" si="7"/>
        <v>79650.078537638794</v>
      </c>
      <c r="H63" s="121"/>
      <c r="I63" s="122"/>
      <c r="J63" s="49"/>
      <c r="L63" s="2"/>
      <c r="M63" s="2"/>
      <c r="T63" s="4">
        <f t="shared" si="0"/>
        <v>323</v>
      </c>
      <c r="U63" s="18">
        <f t="shared" si="1"/>
        <v>8.4083333333333336E-3</v>
      </c>
    </row>
    <row r="64" spans="3:21" hidden="1" x14ac:dyDescent="0.25">
      <c r="C64" s="50">
        <f t="shared" si="2"/>
        <v>32</v>
      </c>
      <c r="D64" s="52">
        <f t="shared" si="6"/>
        <v>8859889.3812080976</v>
      </c>
      <c r="E64" s="52">
        <f t="shared" si="8"/>
        <v>74496.903213658094</v>
      </c>
      <c r="F64" s="51">
        <f t="shared" si="5"/>
        <v>5153.1753239807003</v>
      </c>
      <c r="G64" s="120">
        <f t="shared" si="7"/>
        <v>79650.078537638794</v>
      </c>
      <c r="H64" s="121"/>
      <c r="I64" s="122"/>
      <c r="J64" s="49"/>
      <c r="L64" s="2"/>
      <c r="M64" s="2"/>
      <c r="T64" s="4">
        <f t="shared" si="0"/>
        <v>322</v>
      </c>
      <c r="U64" s="18">
        <f t="shared" si="1"/>
        <v>8.4083333333333336E-3</v>
      </c>
    </row>
    <row r="65" spans="3:21" hidden="1" x14ac:dyDescent="0.25">
      <c r="C65" s="50">
        <f t="shared" si="2"/>
        <v>33</v>
      </c>
      <c r="D65" s="52">
        <f t="shared" si="6"/>
        <v>8854736.2058841176</v>
      </c>
      <c r="E65" s="52">
        <f t="shared" si="8"/>
        <v>74453.573597808965</v>
      </c>
      <c r="F65" s="51">
        <f t="shared" si="5"/>
        <v>5196.5049398298288</v>
      </c>
      <c r="G65" s="120">
        <f t="shared" si="7"/>
        <v>79650.078537638794</v>
      </c>
      <c r="H65" s="121"/>
      <c r="I65" s="122"/>
      <c r="J65" s="49"/>
      <c r="L65" s="2"/>
      <c r="M65" s="2"/>
      <c r="T65" s="4">
        <f t="shared" si="0"/>
        <v>321</v>
      </c>
      <c r="U65" s="18">
        <f t="shared" si="1"/>
        <v>8.4083333333333336E-3</v>
      </c>
    </row>
    <row r="66" spans="3:21" hidden="1" x14ac:dyDescent="0.25">
      <c r="C66" s="50">
        <f t="shared" si="2"/>
        <v>34</v>
      </c>
      <c r="D66" s="52">
        <f t="shared" si="6"/>
        <v>8849539.7009442877</v>
      </c>
      <c r="E66" s="52">
        <f t="shared" si="8"/>
        <v>74409.879652106552</v>
      </c>
      <c r="F66" s="51">
        <f t="shared" si="5"/>
        <v>5240.1988855322415</v>
      </c>
      <c r="G66" s="120">
        <f t="shared" si="7"/>
        <v>79650.078537638794</v>
      </c>
      <c r="H66" s="121"/>
      <c r="I66" s="122"/>
      <c r="J66" s="49"/>
      <c r="L66" s="2"/>
      <c r="M66" s="2"/>
      <c r="T66" s="4">
        <f t="shared" si="0"/>
        <v>320</v>
      </c>
      <c r="U66" s="18">
        <f t="shared" si="1"/>
        <v>8.4083333333333336E-3</v>
      </c>
    </row>
    <row r="67" spans="3:21" hidden="1" x14ac:dyDescent="0.25">
      <c r="C67" s="50">
        <f t="shared" si="2"/>
        <v>35</v>
      </c>
      <c r="D67" s="52">
        <f t="shared" si="6"/>
        <v>8844299.5020587556</v>
      </c>
      <c r="E67" s="52">
        <f t="shared" si="8"/>
        <v>74365.818313144046</v>
      </c>
      <c r="F67" s="51">
        <f t="shared" si="5"/>
        <v>5284.2602244947484</v>
      </c>
      <c r="G67" s="120">
        <f t="shared" si="7"/>
        <v>79650.078537638794</v>
      </c>
      <c r="H67" s="121"/>
      <c r="I67" s="122"/>
      <c r="J67" s="49"/>
      <c r="L67" s="2"/>
      <c r="M67" s="2"/>
      <c r="T67" s="4">
        <f t="shared" si="0"/>
        <v>319</v>
      </c>
      <c r="U67" s="18">
        <f t="shared" si="1"/>
        <v>8.4083333333333336E-3</v>
      </c>
    </row>
    <row r="68" spans="3:21" hidden="1" x14ac:dyDescent="0.25">
      <c r="C68" s="50">
        <f t="shared" si="2"/>
        <v>36</v>
      </c>
      <c r="D68" s="52">
        <f t="shared" si="6"/>
        <v>8839015.2418342605</v>
      </c>
      <c r="E68" s="52">
        <f t="shared" si="8"/>
        <v>74321.386491756406</v>
      </c>
      <c r="F68" s="51">
        <f t="shared" si="5"/>
        <v>5328.6920458823879</v>
      </c>
      <c r="G68" s="120">
        <f t="shared" si="7"/>
        <v>79650.078537638794</v>
      </c>
      <c r="H68" s="121"/>
      <c r="I68" s="122"/>
      <c r="J68" s="49"/>
      <c r="L68" s="2"/>
      <c r="M68" s="2"/>
      <c r="T68" s="4">
        <f t="shared" si="0"/>
        <v>318</v>
      </c>
      <c r="U68" s="18">
        <f t="shared" si="1"/>
        <v>8.4083333333333336E-3</v>
      </c>
    </row>
    <row r="69" spans="3:21" hidden="1" x14ac:dyDescent="0.25">
      <c r="C69" s="50">
        <f t="shared" si="2"/>
        <v>37</v>
      </c>
      <c r="D69" s="52">
        <f t="shared" si="6"/>
        <v>8833686.5497883782</v>
      </c>
      <c r="E69" s="52">
        <f t="shared" si="8"/>
        <v>74276.581072803951</v>
      </c>
      <c r="F69" s="51">
        <f t="shared" si="5"/>
        <v>5373.4974648348434</v>
      </c>
      <c r="G69" s="120">
        <f t="shared" si="7"/>
        <v>79650.078537638794</v>
      </c>
      <c r="H69" s="121"/>
      <c r="I69" s="122"/>
      <c r="J69" s="49"/>
      <c r="L69" s="2"/>
      <c r="M69" s="2"/>
      <c r="T69" s="4">
        <f t="shared" si="0"/>
        <v>317</v>
      </c>
      <c r="U69" s="18">
        <f t="shared" si="1"/>
        <v>8.4083333333333336E-3</v>
      </c>
    </row>
    <row r="70" spans="3:21" hidden="1" x14ac:dyDescent="0.25">
      <c r="C70" s="50">
        <f t="shared" si="2"/>
        <v>38</v>
      </c>
      <c r="D70" s="52">
        <f t="shared" si="6"/>
        <v>8828313.0523235425</v>
      </c>
      <c r="E70" s="52">
        <f t="shared" si="8"/>
        <v>74231.398914953796</v>
      </c>
      <c r="F70" s="51">
        <f t="shared" si="5"/>
        <v>5418.6796226849983</v>
      </c>
      <c r="G70" s="120">
        <f t="shared" si="7"/>
        <v>79650.078537638794</v>
      </c>
      <c r="H70" s="121"/>
      <c r="I70" s="122"/>
      <c r="J70" s="49"/>
      <c r="L70" s="2"/>
      <c r="M70" s="2"/>
      <c r="T70" s="4">
        <f t="shared" si="0"/>
        <v>316</v>
      </c>
      <c r="U70" s="18">
        <f t="shared" si="1"/>
        <v>8.4083333333333336E-3</v>
      </c>
    </row>
    <row r="71" spans="3:21" hidden="1" x14ac:dyDescent="0.25">
      <c r="C71" s="50">
        <f t="shared" si="2"/>
        <v>39</v>
      </c>
      <c r="D71" s="52">
        <f t="shared" si="6"/>
        <v>8822894.372700857</v>
      </c>
      <c r="E71" s="52">
        <f t="shared" si="8"/>
        <v>74185.836850459702</v>
      </c>
      <c r="F71" s="51">
        <f t="shared" si="5"/>
        <v>5464.241687179092</v>
      </c>
      <c r="G71" s="120">
        <f t="shared" si="7"/>
        <v>79650.078537638794</v>
      </c>
      <c r="H71" s="121"/>
      <c r="I71" s="122"/>
      <c r="J71" s="49"/>
      <c r="L71" s="2"/>
      <c r="M71" s="2"/>
      <c r="T71" s="4">
        <f t="shared" si="0"/>
        <v>315</v>
      </c>
      <c r="U71" s="18">
        <f t="shared" si="1"/>
        <v>8.4083333333333336E-3</v>
      </c>
    </row>
    <row r="72" spans="3:21" hidden="1" x14ac:dyDescent="0.25">
      <c r="C72" s="50">
        <f t="shared" si="2"/>
        <v>40</v>
      </c>
      <c r="D72" s="52">
        <f t="shared" si="6"/>
        <v>8817430.1310136784</v>
      </c>
      <c r="E72" s="52">
        <f t="shared" si="8"/>
        <v>74139.891684940012</v>
      </c>
      <c r="F72" s="51">
        <f t="shared" si="5"/>
        <v>5510.1868526987819</v>
      </c>
      <c r="G72" s="120">
        <f t="shared" si="7"/>
        <v>79650.078537638794</v>
      </c>
      <c r="H72" s="121"/>
      <c r="I72" s="122"/>
      <c r="J72" s="49"/>
      <c r="L72" s="2"/>
      <c r="M72" s="2"/>
      <c r="T72" s="4">
        <f t="shared" si="0"/>
        <v>314</v>
      </c>
      <c r="U72" s="18">
        <f t="shared" si="1"/>
        <v>8.4083333333333336E-3</v>
      </c>
    </row>
    <row r="73" spans="3:21" hidden="1" x14ac:dyDescent="0.25">
      <c r="C73" s="50">
        <f t="shared" si="2"/>
        <v>41</v>
      </c>
      <c r="D73" s="52">
        <f t="shared" si="6"/>
        <v>8811919.9441609792</v>
      </c>
      <c r="E73" s="52">
        <f t="shared" si="8"/>
        <v>74093.560197153565</v>
      </c>
      <c r="F73" s="51">
        <f t="shared" si="5"/>
        <v>5556.5183404852287</v>
      </c>
      <c r="G73" s="120">
        <f t="shared" si="7"/>
        <v>79650.078537638794</v>
      </c>
      <c r="H73" s="121"/>
      <c r="I73" s="122"/>
      <c r="J73" s="49"/>
      <c r="L73" s="2"/>
      <c r="M73" s="2"/>
      <c r="T73" s="4">
        <f t="shared" si="0"/>
        <v>313</v>
      </c>
      <c r="U73" s="18">
        <f t="shared" si="1"/>
        <v>8.4083333333333336E-3</v>
      </c>
    </row>
    <row r="74" spans="3:21" hidden="1" x14ac:dyDescent="0.25">
      <c r="C74" s="50">
        <f t="shared" si="2"/>
        <v>42</v>
      </c>
      <c r="D74" s="52">
        <f t="shared" si="6"/>
        <v>8806363.4258204941</v>
      </c>
      <c r="E74" s="52">
        <f t="shared" si="8"/>
        <v>74046.839138773983</v>
      </c>
      <c r="F74" s="51">
        <f t="shared" si="5"/>
        <v>5603.2393988648109</v>
      </c>
      <c r="G74" s="120">
        <f t="shared" si="7"/>
        <v>79650.078537638794</v>
      </c>
      <c r="H74" s="121"/>
      <c r="I74" s="122"/>
      <c r="J74" s="49"/>
      <c r="L74" s="2"/>
      <c r="M74" s="2"/>
      <c r="T74" s="4">
        <f t="shared" si="0"/>
        <v>312</v>
      </c>
      <c r="U74" s="18">
        <f t="shared" si="1"/>
        <v>8.4083333333333336E-3</v>
      </c>
    </row>
    <row r="75" spans="3:21" hidden="1" x14ac:dyDescent="0.25">
      <c r="C75" s="50">
        <f t="shared" si="2"/>
        <v>43</v>
      </c>
      <c r="D75" s="52">
        <f t="shared" si="6"/>
        <v>8800760.186421629</v>
      </c>
      <c r="E75" s="52">
        <f t="shared" si="8"/>
        <v>73999.725234161873</v>
      </c>
      <c r="F75" s="51">
        <f t="shared" si="5"/>
        <v>5650.3533034769207</v>
      </c>
      <c r="G75" s="120">
        <f t="shared" si="7"/>
        <v>79650.078537638794</v>
      </c>
      <c r="H75" s="121"/>
      <c r="I75" s="122"/>
      <c r="J75" s="49"/>
      <c r="L75" s="2"/>
      <c r="M75" s="2"/>
      <c r="T75" s="4">
        <f t="shared" si="0"/>
        <v>311</v>
      </c>
      <c r="U75" s="18">
        <f t="shared" si="1"/>
        <v>8.4083333333333336E-3</v>
      </c>
    </row>
    <row r="76" spans="3:21" hidden="1" x14ac:dyDescent="0.25">
      <c r="C76" s="50">
        <f t="shared" si="2"/>
        <v>44</v>
      </c>
      <c r="D76" s="52">
        <f t="shared" si="6"/>
        <v>8795109.8331181519</v>
      </c>
      <c r="E76" s="52">
        <f t="shared" si="8"/>
        <v>73952.215180135128</v>
      </c>
      <c r="F76" s="51">
        <f t="shared" si="5"/>
        <v>5697.8633575036656</v>
      </c>
      <c r="G76" s="120">
        <f t="shared" si="7"/>
        <v>79650.078537638794</v>
      </c>
      <c r="H76" s="121"/>
      <c r="I76" s="122"/>
      <c r="J76" s="49"/>
      <c r="L76" s="2"/>
      <c r="M76" s="2"/>
      <c r="T76" s="4">
        <f t="shared" si="0"/>
        <v>310</v>
      </c>
      <c r="U76" s="18">
        <f t="shared" si="1"/>
        <v>8.4083333333333336E-3</v>
      </c>
    </row>
    <row r="77" spans="3:21" hidden="1" x14ac:dyDescent="0.25">
      <c r="C77" s="50">
        <f t="shared" si="2"/>
        <v>45</v>
      </c>
      <c r="D77" s="52">
        <f t="shared" si="6"/>
        <v>8789411.9697606489</v>
      </c>
      <c r="E77" s="52">
        <f t="shared" si="8"/>
        <v>73904.305645737462</v>
      </c>
      <c r="F77" s="51">
        <f t="shared" si="5"/>
        <v>5745.7728919013316</v>
      </c>
      <c r="G77" s="120">
        <f t="shared" si="7"/>
        <v>79650.078537638794</v>
      </c>
      <c r="H77" s="121"/>
      <c r="I77" s="122"/>
      <c r="J77" s="49"/>
      <c r="L77" s="2"/>
      <c r="M77" s="2"/>
      <c r="T77" s="4">
        <f t="shared" si="0"/>
        <v>309</v>
      </c>
      <c r="U77" s="18">
        <f t="shared" si="1"/>
        <v>8.4083333333333336E-3</v>
      </c>
    </row>
    <row r="78" spans="3:21" hidden="1" x14ac:dyDescent="0.25">
      <c r="C78" s="50">
        <f t="shared" si="2"/>
        <v>46</v>
      </c>
      <c r="D78" s="52">
        <f t="shared" si="6"/>
        <v>8783666.1968687475</v>
      </c>
      <c r="E78" s="52">
        <f t="shared" si="8"/>
        <v>73855.993272004722</v>
      </c>
      <c r="F78" s="51">
        <f t="shared" si="5"/>
        <v>5794.0852656340721</v>
      </c>
      <c r="G78" s="120">
        <f t="shared" si="7"/>
        <v>79650.078537638794</v>
      </c>
      <c r="H78" s="121"/>
      <c r="I78" s="122"/>
      <c r="J78" s="49"/>
      <c r="L78" s="2"/>
      <c r="M78" s="2"/>
      <c r="T78" s="4">
        <f t="shared" si="0"/>
        <v>308</v>
      </c>
      <c r="U78" s="18">
        <f t="shared" si="1"/>
        <v>8.4083333333333336E-3</v>
      </c>
    </row>
    <row r="79" spans="3:21" hidden="1" x14ac:dyDescent="0.25">
      <c r="C79" s="50">
        <f t="shared" si="2"/>
        <v>47</v>
      </c>
      <c r="D79" s="52">
        <f t="shared" si="6"/>
        <v>8777872.1116031129</v>
      </c>
      <c r="E79" s="52">
        <f t="shared" si="8"/>
        <v>73807.274671729509</v>
      </c>
      <c r="F79" s="51">
        <f t="shared" si="5"/>
        <v>5842.8038659092854</v>
      </c>
      <c r="G79" s="120">
        <f t="shared" si="7"/>
        <v>79650.078537638794</v>
      </c>
      <c r="H79" s="121"/>
      <c r="I79" s="122"/>
      <c r="J79" s="49"/>
      <c r="L79" s="2"/>
      <c r="M79" s="2"/>
      <c r="T79" s="4">
        <f t="shared" si="0"/>
        <v>307</v>
      </c>
      <c r="U79" s="18">
        <f t="shared" si="1"/>
        <v>8.4083333333333336E-3</v>
      </c>
    </row>
    <row r="80" spans="3:21" hidden="1" x14ac:dyDescent="0.25">
      <c r="C80" s="50">
        <f t="shared" si="2"/>
        <v>48</v>
      </c>
      <c r="D80" s="52">
        <f t="shared" si="6"/>
        <v>8772029.3077372033</v>
      </c>
      <c r="E80" s="52">
        <f t="shared" si="8"/>
        <v>73758.146429223649</v>
      </c>
      <c r="F80" s="51">
        <f t="shared" si="5"/>
        <v>5891.9321084151452</v>
      </c>
      <c r="G80" s="120">
        <f t="shared" si="7"/>
        <v>79650.078537638794</v>
      </c>
      <c r="H80" s="121"/>
      <c r="I80" s="122"/>
      <c r="J80" s="49"/>
      <c r="L80" s="2"/>
      <c r="M80" s="2"/>
      <c r="T80" s="4">
        <f t="shared" si="0"/>
        <v>306</v>
      </c>
      <c r="U80" s="18">
        <f t="shared" si="1"/>
        <v>8.4083333333333336E-3</v>
      </c>
    </row>
    <row r="81" spans="3:21" hidden="1" x14ac:dyDescent="0.25">
      <c r="C81" s="50">
        <f t="shared" si="2"/>
        <v>49</v>
      </c>
      <c r="D81" s="52">
        <f t="shared" si="6"/>
        <v>8766137.375628788</v>
      </c>
      <c r="E81" s="52">
        <f t="shared" si="8"/>
        <v>73708.605100078727</v>
      </c>
      <c r="F81" s="51">
        <f t="shared" si="5"/>
        <v>5941.4734375600674</v>
      </c>
      <c r="G81" s="120">
        <f t="shared" si="7"/>
        <v>79650.078537638794</v>
      </c>
      <c r="H81" s="121"/>
      <c r="I81" s="122"/>
      <c r="J81" s="49"/>
      <c r="L81" s="2"/>
      <c r="M81" s="2"/>
      <c r="T81" s="4">
        <f t="shared" si="0"/>
        <v>305</v>
      </c>
      <c r="U81" s="18">
        <f t="shared" si="1"/>
        <v>8.4083333333333336E-3</v>
      </c>
    </row>
    <row r="82" spans="3:21" hidden="1" x14ac:dyDescent="0.25">
      <c r="C82" s="50">
        <f t="shared" si="2"/>
        <v>50</v>
      </c>
      <c r="D82" s="52">
        <f t="shared" si="6"/>
        <v>8760195.9021912273</v>
      </c>
      <c r="E82" s="52">
        <f t="shared" si="8"/>
        <v>73658.647210924566</v>
      </c>
      <c r="F82" s="51">
        <f t="shared" si="5"/>
        <v>5991.4313267142279</v>
      </c>
      <c r="G82" s="120">
        <f t="shared" si="7"/>
        <v>79650.078537638794</v>
      </c>
      <c r="H82" s="121"/>
      <c r="I82" s="122"/>
      <c r="J82" s="49"/>
      <c r="L82" s="2"/>
      <c r="M82" s="2"/>
      <c r="T82" s="4">
        <f t="shared" si="0"/>
        <v>304</v>
      </c>
      <c r="U82" s="18">
        <f t="shared" si="1"/>
        <v>8.4083333333333336E-3</v>
      </c>
    </row>
    <row r="83" spans="3:21" hidden="1" x14ac:dyDescent="0.25">
      <c r="C83" s="50">
        <f t="shared" si="2"/>
        <v>51</v>
      </c>
      <c r="D83" s="52">
        <f t="shared" si="6"/>
        <v>8754204.4708645139</v>
      </c>
      <c r="E83" s="52">
        <f t="shared" si="8"/>
        <v>73608.269259185792</v>
      </c>
      <c r="F83" s="51">
        <f t="shared" si="5"/>
        <v>6041.8092784530018</v>
      </c>
      <c r="G83" s="120">
        <f t="shared" si="7"/>
        <v>79650.078537638794</v>
      </c>
      <c r="H83" s="121"/>
      <c r="I83" s="122"/>
      <c r="J83" s="49"/>
      <c r="L83" s="2"/>
      <c r="M83" s="2"/>
      <c r="T83" s="4">
        <f t="shared" si="0"/>
        <v>303</v>
      </c>
      <c r="U83" s="18">
        <f t="shared" si="1"/>
        <v>8.4083333333333336E-3</v>
      </c>
    </row>
    <row r="84" spans="3:21" hidden="1" x14ac:dyDescent="0.25">
      <c r="C84" s="50">
        <f t="shared" si="2"/>
        <v>52</v>
      </c>
      <c r="D84" s="52">
        <f t="shared" si="6"/>
        <v>8748162.6615860611</v>
      </c>
      <c r="E84" s="52">
        <f t="shared" si="8"/>
        <v>73557.467712836136</v>
      </c>
      <c r="F84" s="51">
        <f t="shared" si="5"/>
        <v>6092.6108248026576</v>
      </c>
      <c r="G84" s="120">
        <f t="shared" si="7"/>
        <v>79650.078537638794</v>
      </c>
      <c r="H84" s="121"/>
      <c r="I84" s="122"/>
      <c r="J84" s="49"/>
      <c r="L84" s="2"/>
      <c r="M84" s="2"/>
      <c r="T84" s="4">
        <f t="shared" si="0"/>
        <v>302</v>
      </c>
      <c r="U84" s="18">
        <f t="shared" si="1"/>
        <v>8.4083333333333336E-3</v>
      </c>
    </row>
    <row r="85" spans="3:21" hidden="1" x14ac:dyDescent="0.25">
      <c r="C85" s="50">
        <f t="shared" si="2"/>
        <v>53</v>
      </c>
      <c r="D85" s="52">
        <f t="shared" si="6"/>
        <v>8742070.0507612582</v>
      </c>
      <c r="E85" s="52">
        <f t="shared" si="8"/>
        <v>73506.239010150923</v>
      </c>
      <c r="F85" s="51">
        <f t="shared" si="5"/>
        <v>6143.8395274878712</v>
      </c>
      <c r="G85" s="120">
        <f t="shared" si="7"/>
        <v>79650.078537638794</v>
      </c>
      <c r="H85" s="121"/>
      <c r="I85" s="122"/>
      <c r="J85" s="49"/>
      <c r="L85" s="2"/>
      <c r="M85" s="2"/>
      <c r="T85" s="4">
        <f t="shared" si="0"/>
        <v>301</v>
      </c>
      <c r="U85" s="18">
        <f t="shared" si="1"/>
        <v>8.4083333333333336E-3</v>
      </c>
    </row>
    <row r="86" spans="3:21" hidden="1" x14ac:dyDescent="0.25">
      <c r="C86" s="50">
        <f t="shared" si="2"/>
        <v>54</v>
      </c>
      <c r="D86" s="52">
        <f t="shared" si="6"/>
        <v>8735926.2112337705</v>
      </c>
      <c r="E86" s="52">
        <f t="shared" si="8"/>
        <v>73454.579559457285</v>
      </c>
      <c r="F86" s="51">
        <f t="shared" si="5"/>
        <v>6195.4989781815093</v>
      </c>
      <c r="G86" s="120">
        <f t="shared" si="7"/>
        <v>79650.078537638794</v>
      </c>
      <c r="H86" s="121"/>
      <c r="I86" s="122"/>
      <c r="J86" s="49"/>
      <c r="L86" s="2"/>
      <c r="M86" s="2"/>
      <c r="T86" s="4">
        <f t="shared" si="0"/>
        <v>300</v>
      </c>
      <c r="U86" s="18">
        <f t="shared" si="1"/>
        <v>8.4083333333333336E-3</v>
      </c>
    </row>
    <row r="87" spans="3:21" hidden="1" x14ac:dyDescent="0.25">
      <c r="C87" s="50">
        <f t="shared" si="2"/>
        <v>55</v>
      </c>
      <c r="D87" s="52">
        <f t="shared" si="6"/>
        <v>8729730.7122555897</v>
      </c>
      <c r="E87" s="52">
        <f t="shared" si="8"/>
        <v>73402.485738882417</v>
      </c>
      <c r="F87" s="51">
        <f t="shared" si="5"/>
        <v>6247.5927987563773</v>
      </c>
      <c r="G87" s="120">
        <f t="shared" si="7"/>
        <v>79650.078537638794</v>
      </c>
      <c r="H87" s="121"/>
      <c r="I87" s="122"/>
      <c r="J87" s="49"/>
      <c r="L87" s="2"/>
      <c r="M87" s="2"/>
      <c r="T87" s="4">
        <f t="shared" si="0"/>
        <v>299</v>
      </c>
      <c r="U87" s="18">
        <f t="shared" si="1"/>
        <v>8.4083333333333336E-3</v>
      </c>
    </row>
    <row r="88" spans="3:21" hidden="1" x14ac:dyDescent="0.25">
      <c r="C88" s="50">
        <f t="shared" si="2"/>
        <v>56</v>
      </c>
      <c r="D88" s="52">
        <f t="shared" si="6"/>
        <v>8723483.1194568332</v>
      </c>
      <c r="E88" s="52">
        <f t="shared" si="8"/>
        <v>73349.953896099541</v>
      </c>
      <c r="F88" s="51">
        <f t="shared" si="5"/>
        <v>6300.1246415392525</v>
      </c>
      <c r="G88" s="120">
        <f t="shared" si="7"/>
        <v>79650.078537638794</v>
      </c>
      <c r="H88" s="121"/>
      <c r="I88" s="122"/>
      <c r="J88" s="49"/>
      <c r="L88" s="2"/>
      <c r="M88" s="2"/>
      <c r="T88" s="4">
        <f t="shared" si="0"/>
        <v>298</v>
      </c>
      <c r="U88" s="18">
        <f t="shared" si="1"/>
        <v>8.4083333333333336E-3</v>
      </c>
    </row>
    <row r="89" spans="3:21" hidden="1" x14ac:dyDescent="0.25">
      <c r="C89" s="50">
        <f t="shared" si="2"/>
        <v>57</v>
      </c>
      <c r="D89" s="52">
        <f t="shared" si="6"/>
        <v>8717182.9948152937</v>
      </c>
      <c r="E89" s="52">
        <f t="shared" si="8"/>
        <v>73296.980348071927</v>
      </c>
      <c r="F89" s="51">
        <f t="shared" si="5"/>
        <v>6353.0981895668665</v>
      </c>
      <c r="G89" s="120">
        <f t="shared" si="7"/>
        <v>79650.078537638794</v>
      </c>
      <c r="H89" s="121"/>
      <c r="I89" s="122"/>
      <c r="J89" s="49"/>
      <c r="L89" s="2"/>
      <c r="M89" s="2"/>
      <c r="T89" s="4">
        <f t="shared" si="0"/>
        <v>297</v>
      </c>
      <c r="U89" s="18">
        <f t="shared" si="1"/>
        <v>8.4083333333333336E-3</v>
      </c>
    </row>
    <row r="90" spans="3:21" hidden="1" x14ac:dyDescent="0.25">
      <c r="C90" s="50">
        <f t="shared" si="2"/>
        <v>58</v>
      </c>
      <c r="D90" s="52">
        <f t="shared" si="6"/>
        <v>8710829.8966257274</v>
      </c>
      <c r="E90" s="52">
        <f t="shared" si="8"/>
        <v>73243.561380794665</v>
      </c>
      <c r="F90" s="51">
        <f t="shared" si="5"/>
        <v>6406.5171568441292</v>
      </c>
      <c r="G90" s="120">
        <f t="shared" si="7"/>
        <v>79650.078537638794</v>
      </c>
      <c r="H90" s="121"/>
      <c r="I90" s="122"/>
      <c r="J90" s="49"/>
      <c r="L90" s="2"/>
      <c r="M90" s="2"/>
      <c r="T90" s="4">
        <f t="shared" si="0"/>
        <v>296</v>
      </c>
      <c r="U90" s="18">
        <f t="shared" si="1"/>
        <v>8.4083333333333336E-3</v>
      </c>
    </row>
    <row r="91" spans="3:21" hidden="1" x14ac:dyDescent="0.25">
      <c r="C91" s="50">
        <f t="shared" si="2"/>
        <v>59</v>
      </c>
      <c r="D91" s="52">
        <f t="shared" si="6"/>
        <v>8704423.3794688825</v>
      </c>
      <c r="E91" s="52">
        <f t="shared" si="8"/>
        <v>73189.693249034186</v>
      </c>
      <c r="F91" s="51">
        <f t="shared" si="5"/>
        <v>6460.3852886046079</v>
      </c>
      <c r="G91" s="120">
        <f t="shared" si="7"/>
        <v>79650.078537638794</v>
      </c>
      <c r="H91" s="121"/>
      <c r="I91" s="122"/>
      <c r="J91" s="49"/>
      <c r="L91" s="2"/>
      <c r="M91" s="2"/>
      <c r="T91" s="4">
        <f t="shared" si="0"/>
        <v>295</v>
      </c>
      <c r="U91" s="18">
        <f t="shared" si="1"/>
        <v>8.4083333333333336E-3</v>
      </c>
    </row>
    <row r="92" spans="3:21" hidden="1" x14ac:dyDescent="0.25">
      <c r="C92" s="50">
        <f t="shared" si="2"/>
        <v>60</v>
      </c>
      <c r="D92" s="52">
        <f t="shared" si="6"/>
        <v>8697962.994180277</v>
      </c>
      <c r="E92" s="52">
        <f t="shared" si="8"/>
        <v>73135.372176065837</v>
      </c>
      <c r="F92" s="51">
        <f t="shared" si="5"/>
        <v>6514.7063615729567</v>
      </c>
      <c r="G92" s="120">
        <f t="shared" si="7"/>
        <v>79650.078537638794</v>
      </c>
      <c r="H92" s="121"/>
      <c r="I92" s="122"/>
      <c r="J92" s="49"/>
      <c r="L92" s="2"/>
      <c r="M92" s="2"/>
      <c r="T92" s="4">
        <f t="shared" si="0"/>
        <v>294</v>
      </c>
      <c r="U92" s="18">
        <f t="shared" si="1"/>
        <v>8.4083333333333336E-3</v>
      </c>
    </row>
    <row r="93" spans="3:21" hidden="1" x14ac:dyDescent="0.25">
      <c r="C93" s="50">
        <f t="shared" si="2"/>
        <v>61</v>
      </c>
      <c r="D93" s="52">
        <f t="shared" si="6"/>
        <v>8691448.2878187038</v>
      </c>
      <c r="E93" s="52">
        <f t="shared" si="8"/>
        <v>73080.594353408931</v>
      </c>
      <c r="F93" s="51">
        <f t="shared" si="5"/>
        <v>6569.4841842298629</v>
      </c>
      <c r="G93" s="120">
        <f t="shared" si="7"/>
        <v>79650.078537638794</v>
      </c>
      <c r="H93" s="121"/>
      <c r="I93" s="122"/>
      <c r="J93" s="49"/>
      <c r="L93" s="2"/>
      <c r="M93" s="2"/>
      <c r="T93" s="4">
        <f t="shared" ref="T93:T156" si="9">T92-1</f>
        <v>293</v>
      </c>
      <c r="U93" s="18">
        <f t="shared" ref="U93:U156" si="10">U92</f>
        <v>8.4083333333333336E-3</v>
      </c>
    </row>
    <row r="94" spans="3:21" hidden="1" x14ac:dyDescent="0.25">
      <c r="C94" s="50">
        <f t="shared" si="2"/>
        <v>62</v>
      </c>
      <c r="D94" s="52">
        <f t="shared" si="6"/>
        <v>8684878.8036344741</v>
      </c>
      <c r="E94" s="52">
        <f t="shared" si="8"/>
        <v>73025.355940559879</v>
      </c>
      <c r="F94" s="51">
        <f t="shared" si="5"/>
        <v>6624.722597078915</v>
      </c>
      <c r="G94" s="120">
        <f t="shared" si="7"/>
        <v>79650.078537638794</v>
      </c>
      <c r="H94" s="121"/>
      <c r="I94" s="122"/>
      <c r="J94" s="49"/>
      <c r="L94" s="2"/>
      <c r="M94" s="2"/>
      <c r="T94" s="4">
        <f t="shared" si="9"/>
        <v>292</v>
      </c>
      <c r="U94" s="18">
        <f t="shared" si="10"/>
        <v>8.4083333333333336E-3</v>
      </c>
    </row>
    <row r="95" spans="3:21" hidden="1" x14ac:dyDescent="0.25">
      <c r="C95" s="50">
        <f t="shared" si="2"/>
        <v>63</v>
      </c>
      <c r="D95" s="52">
        <f t="shared" si="6"/>
        <v>8678254.0810373947</v>
      </c>
      <c r="E95" s="52">
        <f t="shared" si="8"/>
        <v>72969.653064722763</v>
      </c>
      <c r="F95" s="51">
        <f t="shared" si="5"/>
        <v>6680.4254729160311</v>
      </c>
      <c r="G95" s="120">
        <f t="shared" si="7"/>
        <v>79650.078537638794</v>
      </c>
      <c r="H95" s="121"/>
      <c r="I95" s="122"/>
      <c r="J95" s="49"/>
      <c r="L95" s="2"/>
      <c r="M95" s="2"/>
      <c r="T95" s="4">
        <f t="shared" si="9"/>
        <v>291</v>
      </c>
      <c r="U95" s="18">
        <f t="shared" si="10"/>
        <v>8.4083333333333336E-3</v>
      </c>
    </row>
    <row r="96" spans="3:21" hidden="1" x14ac:dyDescent="0.25">
      <c r="C96" s="50">
        <f t="shared" si="2"/>
        <v>64</v>
      </c>
      <c r="D96" s="52">
        <f t="shared" si="6"/>
        <v>8671573.6555644795</v>
      </c>
      <c r="E96" s="52">
        <f t="shared" si="8"/>
        <v>72913.481820538</v>
      </c>
      <c r="F96" s="51">
        <f t="shared" si="5"/>
        <v>6736.5967171007942</v>
      </c>
      <c r="G96" s="120">
        <f t="shared" si="7"/>
        <v>79650.078537638794</v>
      </c>
      <c r="H96" s="121"/>
      <c r="I96" s="122"/>
      <c r="J96" s="49"/>
      <c r="L96" s="2"/>
      <c r="M96" s="2"/>
      <c r="T96" s="4">
        <f t="shared" si="9"/>
        <v>290</v>
      </c>
      <c r="U96" s="18">
        <f t="shared" si="10"/>
        <v>8.4083333333333336E-3</v>
      </c>
    </row>
    <row r="97" spans="3:21" hidden="1" x14ac:dyDescent="0.25">
      <c r="C97" s="50">
        <f t="shared" si="2"/>
        <v>65</v>
      </c>
      <c r="D97" s="52">
        <f t="shared" si="6"/>
        <v>8664837.0588473789</v>
      </c>
      <c r="E97" s="52">
        <f t="shared" ref="E97:E160" si="11">D97*U92</f>
        <v>72856.838269808373</v>
      </c>
      <c r="F97" s="51">
        <f t="shared" si="5"/>
        <v>6793.2402678304206</v>
      </c>
      <c r="G97" s="120">
        <f t="shared" si="7"/>
        <v>79650.078537638794</v>
      </c>
      <c r="H97" s="121"/>
      <c r="I97" s="122"/>
      <c r="J97" s="49"/>
      <c r="L97" s="2"/>
      <c r="M97" s="2"/>
      <c r="T97" s="4">
        <f t="shared" si="9"/>
        <v>289</v>
      </c>
      <c r="U97" s="18">
        <f t="shared" si="10"/>
        <v>8.4083333333333336E-3</v>
      </c>
    </row>
    <row r="98" spans="3:21" hidden="1" x14ac:dyDescent="0.25">
      <c r="C98" s="50">
        <f t="shared" ref="C98:C161" si="12">C97+1</f>
        <v>66</v>
      </c>
      <c r="D98" s="52">
        <f t="shared" si="6"/>
        <v>8658043.818579549</v>
      </c>
      <c r="E98" s="52">
        <f t="shared" si="11"/>
        <v>72799.718441223042</v>
      </c>
      <c r="F98" s="51">
        <f t="shared" si="5"/>
        <v>6850.3600964157522</v>
      </c>
      <c r="G98" s="120">
        <f t="shared" si="7"/>
        <v>79650.078537638794</v>
      </c>
      <c r="H98" s="121"/>
      <c r="I98" s="122"/>
      <c r="J98" s="49"/>
      <c r="L98" s="2"/>
      <c r="M98" s="2"/>
      <c r="T98" s="4">
        <f t="shared" si="9"/>
        <v>288</v>
      </c>
      <c r="U98" s="18">
        <f t="shared" si="10"/>
        <v>8.4083333333333336E-3</v>
      </c>
    </row>
    <row r="99" spans="3:21" hidden="1" x14ac:dyDescent="0.25">
      <c r="C99" s="50">
        <f t="shared" si="12"/>
        <v>67</v>
      </c>
      <c r="D99" s="52">
        <f t="shared" si="6"/>
        <v>8651193.4584831335</v>
      </c>
      <c r="E99" s="52">
        <f t="shared" si="11"/>
        <v>72742.118330079014</v>
      </c>
      <c r="F99" s="51">
        <f t="shared" ref="F99:F162" si="13">IF(G99=0,G99-E99,G99-E99)</f>
        <v>6907.9602075597795</v>
      </c>
      <c r="G99" s="120">
        <f t="shared" si="7"/>
        <v>79650.078537638794</v>
      </c>
      <c r="H99" s="121"/>
      <c r="I99" s="122"/>
      <c r="J99" s="49"/>
      <c r="L99" s="2"/>
      <c r="M99" s="2"/>
      <c r="T99" s="4">
        <f t="shared" si="9"/>
        <v>287</v>
      </c>
      <c r="U99" s="18">
        <f t="shared" si="10"/>
        <v>8.4083333333333336E-3</v>
      </c>
    </row>
    <row r="100" spans="3:21" hidden="1" x14ac:dyDescent="0.25">
      <c r="C100" s="50">
        <f t="shared" si="12"/>
        <v>68</v>
      </c>
      <c r="D100" s="52">
        <f t="shared" ref="D100:D163" si="14">IF(OR(D99&lt;0,D99&lt;G99),0,(IF(J99=0,D99-F99,D99-J99-F99)))</f>
        <v>8644285.4982755743</v>
      </c>
      <c r="E100" s="52">
        <f t="shared" si="11"/>
        <v>72684.03389800046</v>
      </c>
      <c r="F100" s="51">
        <f t="shared" si="13"/>
        <v>6966.044639638334</v>
      </c>
      <c r="G100" s="120">
        <f t="shared" ref="G100:G163" si="15">IF(D100&lt;=F99,D100+E100,IF($T$15=1,D100*(U95/(1-(1+U95)^-(T95-0))),$D$28*($U$28/(1-(1+$U$28)^-($T$28-0)))))</f>
        <v>79650.078537638794</v>
      </c>
      <c r="H100" s="121"/>
      <c r="I100" s="122"/>
      <c r="J100" s="49"/>
      <c r="L100" s="2"/>
      <c r="M100" s="2"/>
      <c r="T100" s="4">
        <f t="shared" si="9"/>
        <v>286</v>
      </c>
      <c r="U100" s="18">
        <f t="shared" si="10"/>
        <v>8.4083333333333336E-3</v>
      </c>
    </row>
    <row r="101" spans="3:21" hidden="1" x14ac:dyDescent="0.25">
      <c r="C101" s="50">
        <f t="shared" si="12"/>
        <v>69</v>
      </c>
      <c r="D101" s="52">
        <f t="shared" si="14"/>
        <v>8637319.4536359366</v>
      </c>
      <c r="E101" s="52">
        <f t="shared" si="11"/>
        <v>72625.461072655497</v>
      </c>
      <c r="F101" s="51">
        <f t="shared" si="13"/>
        <v>7024.6174649832974</v>
      </c>
      <c r="G101" s="120">
        <f t="shared" si="15"/>
        <v>79650.078537638794</v>
      </c>
      <c r="H101" s="121"/>
      <c r="I101" s="122"/>
      <c r="J101" s="49"/>
      <c r="L101" s="2"/>
      <c r="M101" s="2"/>
      <c r="T101" s="4">
        <f t="shared" si="9"/>
        <v>285</v>
      </c>
      <c r="U101" s="18">
        <f t="shared" si="10"/>
        <v>8.4083333333333336E-3</v>
      </c>
    </row>
    <row r="102" spans="3:21" hidden="1" x14ac:dyDescent="0.25">
      <c r="C102" s="50">
        <f t="shared" si="12"/>
        <v>70</v>
      </c>
      <c r="D102" s="52">
        <f t="shared" si="14"/>
        <v>8630294.8361709528</v>
      </c>
      <c r="E102" s="52">
        <f t="shared" si="11"/>
        <v>72566.395747470757</v>
      </c>
      <c r="F102" s="51">
        <f t="shared" si="13"/>
        <v>7083.6827901680372</v>
      </c>
      <c r="G102" s="120">
        <f t="shared" si="15"/>
        <v>79650.078537638794</v>
      </c>
      <c r="H102" s="121"/>
      <c r="I102" s="122"/>
      <c r="J102" s="49"/>
      <c r="L102" s="2"/>
      <c r="M102" s="2"/>
      <c r="T102" s="4">
        <f t="shared" si="9"/>
        <v>284</v>
      </c>
      <c r="U102" s="18">
        <f t="shared" si="10"/>
        <v>8.4083333333333336E-3</v>
      </c>
    </row>
    <row r="103" spans="3:21" hidden="1" x14ac:dyDescent="0.25">
      <c r="C103" s="50">
        <f t="shared" si="12"/>
        <v>71</v>
      </c>
      <c r="D103" s="52">
        <f t="shared" si="14"/>
        <v>8623211.1533807851</v>
      </c>
      <c r="E103" s="52">
        <f t="shared" si="11"/>
        <v>72506.833781343434</v>
      </c>
      <c r="F103" s="51">
        <f t="shared" si="13"/>
        <v>7143.2447562953603</v>
      </c>
      <c r="G103" s="120">
        <f t="shared" si="15"/>
        <v>79650.078537638794</v>
      </c>
      <c r="H103" s="121"/>
      <c r="I103" s="122"/>
      <c r="J103" s="49"/>
      <c r="L103" s="2"/>
      <c r="M103" s="2"/>
      <c r="T103" s="4">
        <f t="shared" si="9"/>
        <v>283</v>
      </c>
      <c r="U103" s="18">
        <f t="shared" si="10"/>
        <v>8.4083333333333336E-3</v>
      </c>
    </row>
    <row r="104" spans="3:21" hidden="1" x14ac:dyDescent="0.25">
      <c r="C104" s="50">
        <f t="shared" si="12"/>
        <v>72</v>
      </c>
      <c r="D104" s="52">
        <f t="shared" si="14"/>
        <v>8616067.9086244889</v>
      </c>
      <c r="E104" s="52">
        <f t="shared" si="11"/>
        <v>72446.770998350912</v>
      </c>
      <c r="F104" s="51">
        <f t="shared" si="13"/>
        <v>7203.3075392878818</v>
      </c>
      <c r="G104" s="120">
        <f t="shared" si="15"/>
        <v>79650.078537638794</v>
      </c>
      <c r="H104" s="121"/>
      <c r="I104" s="122"/>
      <c r="J104" s="49"/>
      <c r="L104" s="2"/>
      <c r="M104" s="2"/>
      <c r="T104" s="4">
        <f t="shared" si="9"/>
        <v>282</v>
      </c>
      <c r="U104" s="18">
        <f t="shared" si="10"/>
        <v>8.4083333333333336E-3</v>
      </c>
    </row>
    <row r="105" spans="3:21" hidden="1" x14ac:dyDescent="0.25">
      <c r="C105" s="50">
        <f t="shared" si="12"/>
        <v>73</v>
      </c>
      <c r="D105" s="52">
        <f t="shared" si="14"/>
        <v>8608864.6010852009</v>
      </c>
      <c r="E105" s="52">
        <f t="shared" si="11"/>
        <v>72386.203187458072</v>
      </c>
      <c r="F105" s="51">
        <f t="shared" si="13"/>
        <v>7263.8753501807223</v>
      </c>
      <c r="G105" s="120">
        <f t="shared" si="15"/>
        <v>79650.078537638794</v>
      </c>
      <c r="H105" s="121"/>
      <c r="I105" s="122"/>
      <c r="J105" s="49"/>
      <c r="L105" s="2"/>
      <c r="M105" s="2"/>
      <c r="T105" s="4">
        <f t="shared" si="9"/>
        <v>281</v>
      </c>
      <c r="U105" s="18">
        <f t="shared" si="10"/>
        <v>8.4083333333333336E-3</v>
      </c>
    </row>
    <row r="106" spans="3:21" hidden="1" x14ac:dyDescent="0.25">
      <c r="C106" s="50">
        <f t="shared" si="12"/>
        <v>74</v>
      </c>
      <c r="D106" s="52">
        <f t="shared" si="14"/>
        <v>8601600.7257350199</v>
      </c>
      <c r="E106" s="52">
        <f t="shared" si="11"/>
        <v>72325.126102221955</v>
      </c>
      <c r="F106" s="51">
        <f t="shared" si="13"/>
        <v>7324.9524354168389</v>
      </c>
      <c r="G106" s="120">
        <f t="shared" si="15"/>
        <v>79650.078537638794</v>
      </c>
      <c r="H106" s="121"/>
      <c r="I106" s="122"/>
      <c r="J106" s="49"/>
      <c r="L106" s="2"/>
      <c r="M106" s="2"/>
      <c r="T106" s="4">
        <f t="shared" si="9"/>
        <v>280</v>
      </c>
      <c r="U106" s="18">
        <f t="shared" si="10"/>
        <v>8.4083333333333336E-3</v>
      </c>
    </row>
    <row r="107" spans="3:21" hidden="1" x14ac:dyDescent="0.25">
      <c r="C107" s="50">
        <f t="shared" si="12"/>
        <v>75</v>
      </c>
      <c r="D107" s="52">
        <f t="shared" si="14"/>
        <v>8594275.7732996028</v>
      </c>
      <c r="E107" s="52">
        <f t="shared" si="11"/>
        <v>72263.535460494168</v>
      </c>
      <c r="F107" s="51">
        <f t="shared" si="13"/>
        <v>7386.5430771446263</v>
      </c>
      <c r="G107" s="120">
        <f t="shared" si="15"/>
        <v>79650.078537638794</v>
      </c>
      <c r="H107" s="121"/>
      <c r="I107" s="122"/>
      <c r="J107" s="49"/>
      <c r="L107" s="2"/>
      <c r="M107" s="2"/>
      <c r="T107" s="4">
        <f t="shared" si="9"/>
        <v>279</v>
      </c>
      <c r="U107" s="18">
        <f t="shared" si="10"/>
        <v>8.4083333333333336E-3</v>
      </c>
    </row>
    <row r="108" spans="3:21" hidden="1" x14ac:dyDescent="0.25">
      <c r="C108" s="50">
        <f t="shared" si="12"/>
        <v>76</v>
      </c>
      <c r="D108" s="52">
        <f t="shared" si="14"/>
        <v>8586889.230222458</v>
      </c>
      <c r="E108" s="52">
        <f t="shared" si="11"/>
        <v>72201.426944120511</v>
      </c>
      <c r="F108" s="51">
        <f t="shared" si="13"/>
        <v>7448.6515935182833</v>
      </c>
      <c r="G108" s="120">
        <f t="shared" si="15"/>
        <v>79650.078537638794</v>
      </c>
      <c r="H108" s="121"/>
      <c r="I108" s="122"/>
      <c r="J108" s="49"/>
      <c r="L108" s="2"/>
      <c r="M108" s="2"/>
      <c r="T108" s="4">
        <f t="shared" si="9"/>
        <v>278</v>
      </c>
      <c r="U108" s="18">
        <f t="shared" si="10"/>
        <v>8.4083333333333336E-3</v>
      </c>
    </row>
    <row r="109" spans="3:21" hidden="1" x14ac:dyDescent="0.25">
      <c r="C109" s="50">
        <f t="shared" si="12"/>
        <v>77</v>
      </c>
      <c r="D109" s="52">
        <f t="shared" si="14"/>
        <v>8579440.5786289405</v>
      </c>
      <c r="E109" s="52">
        <f t="shared" si="11"/>
        <v>72138.796198638345</v>
      </c>
      <c r="F109" s="51">
        <f t="shared" si="13"/>
        <v>7511.2823390004487</v>
      </c>
      <c r="G109" s="120">
        <f t="shared" si="15"/>
        <v>79650.078537638794</v>
      </c>
      <c r="H109" s="121"/>
      <c r="I109" s="122"/>
      <c r="J109" s="49"/>
      <c r="L109" s="2"/>
      <c r="M109" s="2"/>
      <c r="T109" s="4">
        <f t="shared" si="9"/>
        <v>277</v>
      </c>
      <c r="U109" s="18">
        <f t="shared" si="10"/>
        <v>8.4083333333333336E-3</v>
      </c>
    </row>
    <row r="110" spans="3:21" hidden="1" x14ac:dyDescent="0.25">
      <c r="C110" s="50">
        <f t="shared" si="12"/>
        <v>78</v>
      </c>
      <c r="D110" s="52">
        <f t="shared" si="14"/>
        <v>8571929.2962899394</v>
      </c>
      <c r="E110" s="52">
        <f t="shared" si="11"/>
        <v>72075.63883297125</v>
      </c>
      <c r="F110" s="51">
        <f t="shared" si="13"/>
        <v>7574.439704667544</v>
      </c>
      <c r="G110" s="120">
        <f t="shared" si="15"/>
        <v>79650.078537638794</v>
      </c>
      <c r="H110" s="121"/>
      <c r="I110" s="122"/>
      <c r="J110" s="49"/>
      <c r="L110" s="2"/>
      <c r="M110" s="2"/>
      <c r="T110" s="4">
        <f t="shared" si="9"/>
        <v>276</v>
      </c>
      <c r="U110" s="18">
        <f t="shared" si="10"/>
        <v>8.4083333333333336E-3</v>
      </c>
    </row>
    <row r="111" spans="3:21" hidden="1" x14ac:dyDescent="0.25">
      <c r="C111" s="50">
        <f t="shared" si="12"/>
        <v>79</v>
      </c>
      <c r="D111" s="52">
        <f t="shared" si="14"/>
        <v>8564354.8565852717</v>
      </c>
      <c r="E111" s="52">
        <f t="shared" si="11"/>
        <v>72011.95041912116</v>
      </c>
      <c r="F111" s="51">
        <f t="shared" si="13"/>
        <v>7638.128118517634</v>
      </c>
      <c r="G111" s="120">
        <f t="shared" si="15"/>
        <v>79650.078537638794</v>
      </c>
      <c r="H111" s="121"/>
      <c r="I111" s="122"/>
      <c r="J111" s="49"/>
      <c r="L111" s="2"/>
      <c r="M111" s="2"/>
      <c r="T111" s="4">
        <f t="shared" si="9"/>
        <v>275</v>
      </c>
      <c r="U111" s="18">
        <f t="shared" si="10"/>
        <v>8.4083333333333336E-3</v>
      </c>
    </row>
    <row r="112" spans="3:21" hidden="1" x14ac:dyDescent="0.25">
      <c r="C112" s="50">
        <f t="shared" si="12"/>
        <v>80</v>
      </c>
      <c r="D112" s="52">
        <f t="shared" si="14"/>
        <v>8556716.7284667548</v>
      </c>
      <c r="E112" s="52">
        <f t="shared" si="11"/>
        <v>71947.72649185796</v>
      </c>
      <c r="F112" s="51">
        <f t="shared" si="13"/>
        <v>7702.3520457808336</v>
      </c>
      <c r="G112" s="120">
        <f t="shared" si="15"/>
        <v>79650.078537638794</v>
      </c>
      <c r="H112" s="121"/>
      <c r="I112" s="122"/>
      <c r="J112" s="49"/>
      <c r="L112" s="2"/>
      <c r="M112" s="2"/>
      <c r="T112" s="4">
        <f t="shared" si="9"/>
        <v>274</v>
      </c>
      <c r="U112" s="18">
        <f t="shared" si="10"/>
        <v>8.4083333333333336E-3</v>
      </c>
    </row>
    <row r="113" spans="3:21" hidden="1" x14ac:dyDescent="0.25">
      <c r="C113" s="50">
        <f t="shared" si="12"/>
        <v>81</v>
      </c>
      <c r="D113" s="52">
        <f t="shared" si="14"/>
        <v>8549014.3764209747</v>
      </c>
      <c r="E113" s="52">
        <f t="shared" si="11"/>
        <v>71882.962548406358</v>
      </c>
      <c r="F113" s="51">
        <f t="shared" si="13"/>
        <v>7767.1159892324358</v>
      </c>
      <c r="G113" s="120">
        <f t="shared" si="15"/>
        <v>79650.078537638794</v>
      </c>
      <c r="H113" s="121"/>
      <c r="I113" s="122"/>
      <c r="J113" s="49"/>
      <c r="L113" s="2"/>
      <c r="M113" s="2"/>
      <c r="T113" s="4">
        <f t="shared" si="9"/>
        <v>273</v>
      </c>
      <c r="U113" s="18">
        <f t="shared" si="10"/>
        <v>8.4083333333333336E-3</v>
      </c>
    </row>
    <row r="114" spans="3:21" hidden="1" x14ac:dyDescent="0.25">
      <c r="C114" s="50">
        <f t="shared" si="12"/>
        <v>82</v>
      </c>
      <c r="D114" s="52">
        <f t="shared" si="14"/>
        <v>8541247.2604317423</v>
      </c>
      <c r="E114" s="52">
        <f t="shared" si="11"/>
        <v>71817.654048130236</v>
      </c>
      <c r="F114" s="51">
        <f t="shared" si="13"/>
        <v>7832.4244895085576</v>
      </c>
      <c r="G114" s="120">
        <f t="shared" si="15"/>
        <v>79650.078537638794</v>
      </c>
      <c r="H114" s="121"/>
      <c r="I114" s="122"/>
      <c r="J114" s="49"/>
      <c r="L114" s="2"/>
      <c r="M114" s="2"/>
      <c r="T114" s="4">
        <f t="shared" si="9"/>
        <v>272</v>
      </c>
      <c r="U114" s="18">
        <f t="shared" si="10"/>
        <v>8.4083333333333336E-3</v>
      </c>
    </row>
    <row r="115" spans="3:21" hidden="1" x14ac:dyDescent="0.25">
      <c r="C115" s="50">
        <f t="shared" si="12"/>
        <v>83</v>
      </c>
      <c r="D115" s="52">
        <f t="shared" si="14"/>
        <v>8533414.835942233</v>
      </c>
      <c r="E115" s="52">
        <f t="shared" si="11"/>
        <v>71751.796412214273</v>
      </c>
      <c r="F115" s="51">
        <f t="shared" si="13"/>
        <v>7898.2821254245209</v>
      </c>
      <c r="G115" s="120">
        <f t="shared" si="15"/>
        <v>79650.078537638794</v>
      </c>
      <c r="H115" s="121"/>
      <c r="I115" s="122"/>
      <c r="J115" s="49"/>
      <c r="L115" s="2"/>
      <c r="M115" s="2"/>
      <c r="T115" s="4">
        <f t="shared" si="9"/>
        <v>271</v>
      </c>
      <c r="U115" s="18">
        <f t="shared" si="10"/>
        <v>8.4083333333333336E-3</v>
      </c>
    </row>
    <row r="116" spans="3:21" hidden="1" x14ac:dyDescent="0.25">
      <c r="C116" s="50">
        <f t="shared" si="12"/>
        <v>84</v>
      </c>
      <c r="D116" s="52">
        <f t="shared" si="14"/>
        <v>8525516.5538168084</v>
      </c>
      <c r="E116" s="52">
        <f t="shared" si="11"/>
        <v>71685.385023342998</v>
      </c>
      <c r="F116" s="51">
        <f t="shared" si="13"/>
        <v>7964.6935142957955</v>
      </c>
      <c r="G116" s="120">
        <f t="shared" si="15"/>
        <v>79650.078537638794</v>
      </c>
      <c r="H116" s="121"/>
      <c r="I116" s="122"/>
      <c r="J116" s="49"/>
      <c r="L116" s="2"/>
      <c r="M116" s="2"/>
      <c r="T116" s="4">
        <f t="shared" si="9"/>
        <v>270</v>
      </c>
      <c r="U116" s="18">
        <f t="shared" si="10"/>
        <v>8.4083333333333336E-3</v>
      </c>
    </row>
    <row r="117" spans="3:21" hidden="1" x14ac:dyDescent="0.25">
      <c r="C117" s="50">
        <f t="shared" si="12"/>
        <v>85</v>
      </c>
      <c r="D117" s="52">
        <f t="shared" si="14"/>
        <v>8517551.8603025135</v>
      </c>
      <c r="E117" s="52">
        <f t="shared" si="11"/>
        <v>71618.415225376972</v>
      </c>
      <c r="F117" s="51">
        <f t="shared" si="13"/>
        <v>8031.6633122618223</v>
      </c>
      <c r="G117" s="120">
        <f t="shared" si="15"/>
        <v>79650.078537638794</v>
      </c>
      <c r="H117" s="121"/>
      <c r="I117" s="122"/>
      <c r="J117" s="49"/>
      <c r="L117" s="2"/>
      <c r="M117" s="2"/>
      <c r="T117" s="4">
        <f t="shared" si="9"/>
        <v>269</v>
      </c>
      <c r="U117" s="18">
        <f t="shared" si="10"/>
        <v>8.4083333333333336E-3</v>
      </c>
    </row>
    <row r="118" spans="3:21" hidden="1" x14ac:dyDescent="0.25">
      <c r="C118" s="50">
        <f t="shared" si="12"/>
        <v>86</v>
      </c>
      <c r="D118" s="52">
        <f t="shared" si="14"/>
        <v>8509520.1969902515</v>
      </c>
      <c r="E118" s="52">
        <f t="shared" si="11"/>
        <v>71550.882323026366</v>
      </c>
      <c r="F118" s="51">
        <f t="shared" si="13"/>
        <v>8099.1962146124279</v>
      </c>
      <c r="G118" s="120">
        <f t="shared" si="15"/>
        <v>79650.078537638794</v>
      </c>
      <c r="H118" s="121"/>
      <c r="I118" s="122"/>
      <c r="J118" s="49"/>
      <c r="L118" s="2"/>
      <c r="M118" s="2"/>
      <c r="T118" s="4">
        <f t="shared" si="9"/>
        <v>268</v>
      </c>
      <c r="U118" s="18">
        <f t="shared" si="10"/>
        <v>8.4083333333333336E-3</v>
      </c>
    </row>
    <row r="119" spans="3:21" hidden="1" x14ac:dyDescent="0.25">
      <c r="C119" s="50">
        <f t="shared" si="12"/>
        <v>87</v>
      </c>
      <c r="D119" s="52">
        <f t="shared" si="14"/>
        <v>8501421.000775639</v>
      </c>
      <c r="E119" s="52">
        <f t="shared" si="11"/>
        <v>71482.781581521835</v>
      </c>
      <c r="F119" s="51">
        <f t="shared" si="13"/>
        <v>8167.2969561169593</v>
      </c>
      <c r="G119" s="120">
        <f t="shared" si="15"/>
        <v>79650.078537638794</v>
      </c>
      <c r="H119" s="121"/>
      <c r="I119" s="122"/>
      <c r="J119" s="49"/>
      <c r="L119" s="2"/>
      <c r="M119" s="2"/>
      <c r="T119" s="4">
        <f t="shared" si="9"/>
        <v>267</v>
      </c>
      <c r="U119" s="18">
        <f t="shared" si="10"/>
        <v>8.4083333333333336E-3</v>
      </c>
    </row>
    <row r="120" spans="3:21" hidden="1" x14ac:dyDescent="0.25">
      <c r="C120" s="50">
        <f t="shared" si="12"/>
        <v>88</v>
      </c>
      <c r="D120" s="52">
        <f t="shared" si="14"/>
        <v>8493253.7038195226</v>
      </c>
      <c r="E120" s="52">
        <f t="shared" si="11"/>
        <v>71414.108226282493</v>
      </c>
      <c r="F120" s="51">
        <f t="shared" si="13"/>
        <v>8235.970311356301</v>
      </c>
      <c r="G120" s="120">
        <f t="shared" si="15"/>
        <v>79650.078537638794</v>
      </c>
      <c r="H120" s="121"/>
      <c r="I120" s="122"/>
      <c r="J120" s="49"/>
      <c r="L120" s="2"/>
      <c r="M120" s="2"/>
      <c r="T120" s="4">
        <f t="shared" si="9"/>
        <v>266</v>
      </c>
      <c r="U120" s="18">
        <f t="shared" si="10"/>
        <v>8.4083333333333336E-3</v>
      </c>
    </row>
    <row r="121" spans="3:21" hidden="1" x14ac:dyDescent="0.25">
      <c r="C121" s="50">
        <f t="shared" si="12"/>
        <v>89</v>
      </c>
      <c r="D121" s="52">
        <f t="shared" si="14"/>
        <v>8485017.7335081659</v>
      </c>
      <c r="E121" s="52">
        <f t="shared" si="11"/>
        <v>71344.857442581168</v>
      </c>
      <c r="F121" s="51">
        <f t="shared" si="13"/>
        <v>8305.2210950576264</v>
      </c>
      <c r="G121" s="120">
        <f t="shared" si="15"/>
        <v>79650.078537638794</v>
      </c>
      <c r="H121" s="121"/>
      <c r="I121" s="122"/>
      <c r="J121" s="49"/>
      <c r="L121" s="2"/>
      <c r="M121" s="2"/>
      <c r="T121" s="4">
        <f t="shared" si="9"/>
        <v>265</v>
      </c>
      <c r="U121" s="18">
        <f t="shared" si="10"/>
        <v>8.4083333333333336E-3</v>
      </c>
    </row>
    <row r="122" spans="3:21" hidden="1" x14ac:dyDescent="0.25">
      <c r="C122" s="50">
        <f t="shared" si="12"/>
        <v>90</v>
      </c>
      <c r="D122" s="52">
        <f t="shared" si="14"/>
        <v>8476712.5124131087</v>
      </c>
      <c r="E122" s="52">
        <f t="shared" si="11"/>
        <v>71275.024375206893</v>
      </c>
      <c r="F122" s="51">
        <f t="shared" si="13"/>
        <v>8375.0541624319012</v>
      </c>
      <c r="G122" s="120">
        <f t="shared" si="15"/>
        <v>79650.078537638794</v>
      </c>
      <c r="H122" s="121"/>
      <c r="I122" s="122"/>
      <c r="J122" s="49"/>
      <c r="L122" s="2"/>
      <c r="M122" s="2"/>
      <c r="T122" s="4">
        <f t="shared" si="9"/>
        <v>264</v>
      </c>
      <c r="U122" s="18">
        <f t="shared" si="10"/>
        <v>8.4083333333333336E-3</v>
      </c>
    </row>
    <row r="123" spans="3:21" hidden="1" x14ac:dyDescent="0.25">
      <c r="C123" s="50">
        <f t="shared" si="12"/>
        <v>91</v>
      </c>
      <c r="D123" s="52">
        <f t="shared" si="14"/>
        <v>8468337.4582506772</v>
      </c>
      <c r="E123" s="52">
        <f t="shared" si="11"/>
        <v>71204.60412812444</v>
      </c>
      <c r="F123" s="51">
        <f t="shared" si="13"/>
        <v>8445.4744095143542</v>
      </c>
      <c r="G123" s="120">
        <f t="shared" si="15"/>
        <v>79650.078537638794</v>
      </c>
      <c r="H123" s="121"/>
      <c r="I123" s="122"/>
      <c r="J123" s="49"/>
      <c r="L123" s="2"/>
      <c r="M123" s="2"/>
      <c r="T123" s="4">
        <f t="shared" si="9"/>
        <v>263</v>
      </c>
      <c r="U123" s="18">
        <f t="shared" si="10"/>
        <v>8.4083333333333336E-3</v>
      </c>
    </row>
    <row r="124" spans="3:21" hidden="1" x14ac:dyDescent="0.25">
      <c r="C124" s="50">
        <f t="shared" si="12"/>
        <v>92</v>
      </c>
      <c r="D124" s="52">
        <f t="shared" si="14"/>
        <v>8459891.9838411622</v>
      </c>
      <c r="E124" s="52">
        <f t="shared" si="11"/>
        <v>71133.59176413111</v>
      </c>
      <c r="F124" s="51">
        <f t="shared" si="13"/>
        <v>8516.4867735076841</v>
      </c>
      <c r="G124" s="120">
        <f t="shared" si="15"/>
        <v>79650.078537638794</v>
      </c>
      <c r="H124" s="121"/>
      <c r="I124" s="122"/>
      <c r="J124" s="49"/>
      <c r="L124" s="2"/>
      <c r="M124" s="2"/>
      <c r="T124" s="4">
        <f t="shared" si="9"/>
        <v>262</v>
      </c>
      <c r="U124" s="18">
        <f t="shared" si="10"/>
        <v>8.4083333333333336E-3</v>
      </c>
    </row>
    <row r="125" spans="3:21" hidden="1" x14ac:dyDescent="0.25">
      <c r="C125" s="50">
        <f t="shared" si="12"/>
        <v>93</v>
      </c>
      <c r="D125" s="52">
        <f t="shared" si="14"/>
        <v>8451375.4970676545</v>
      </c>
      <c r="E125" s="52">
        <f t="shared" si="11"/>
        <v>71061.98230451053</v>
      </c>
      <c r="F125" s="51">
        <f t="shared" si="13"/>
        <v>8588.0962331282644</v>
      </c>
      <c r="G125" s="120">
        <f t="shared" si="15"/>
        <v>79650.078537638794</v>
      </c>
      <c r="H125" s="121"/>
      <c r="I125" s="122"/>
      <c r="J125" s="49"/>
      <c r="L125" s="2"/>
      <c r="M125" s="2"/>
      <c r="T125" s="4">
        <f t="shared" si="9"/>
        <v>261</v>
      </c>
      <c r="U125" s="18">
        <f t="shared" si="10"/>
        <v>8.4083333333333336E-3</v>
      </c>
    </row>
    <row r="126" spans="3:21" hidden="1" x14ac:dyDescent="0.25">
      <c r="C126" s="50">
        <f t="shared" si="12"/>
        <v>94</v>
      </c>
      <c r="D126" s="52">
        <f t="shared" si="14"/>
        <v>8442787.4008345269</v>
      </c>
      <c r="E126" s="52">
        <f t="shared" si="11"/>
        <v>70989.770728683652</v>
      </c>
      <c r="F126" s="51">
        <f t="shared" si="13"/>
        <v>8660.3078089551418</v>
      </c>
      <c r="G126" s="120">
        <f t="shared" si="15"/>
        <v>79650.078537638794</v>
      </c>
      <c r="H126" s="121"/>
      <c r="I126" s="122"/>
      <c r="J126" s="49"/>
      <c r="L126" s="2"/>
      <c r="M126" s="2"/>
      <c r="T126" s="4">
        <f t="shared" si="9"/>
        <v>260</v>
      </c>
      <c r="U126" s="18">
        <f t="shared" si="10"/>
        <v>8.4083333333333336E-3</v>
      </c>
    </row>
    <row r="127" spans="3:21" hidden="1" x14ac:dyDescent="0.25">
      <c r="C127" s="50">
        <f t="shared" si="12"/>
        <v>95</v>
      </c>
      <c r="D127" s="52">
        <f t="shared" si="14"/>
        <v>8434127.0930255726</v>
      </c>
      <c r="E127" s="52">
        <f t="shared" si="11"/>
        <v>70916.951973856689</v>
      </c>
      <c r="F127" s="51">
        <f t="shared" si="13"/>
        <v>8733.1265637821052</v>
      </c>
      <c r="G127" s="120">
        <f t="shared" si="15"/>
        <v>79650.078537638794</v>
      </c>
      <c r="H127" s="121"/>
      <c r="I127" s="122"/>
      <c r="J127" s="49"/>
      <c r="L127" s="2"/>
      <c r="M127" s="2"/>
      <c r="T127" s="4">
        <f t="shared" si="9"/>
        <v>259</v>
      </c>
      <c r="U127" s="18">
        <f t="shared" si="10"/>
        <v>8.4083333333333336E-3</v>
      </c>
    </row>
    <row r="128" spans="3:21" hidden="1" x14ac:dyDescent="0.25">
      <c r="C128" s="50">
        <f t="shared" si="12"/>
        <v>96</v>
      </c>
      <c r="D128" s="52">
        <f t="shared" si="14"/>
        <v>8425393.9664617907</v>
      </c>
      <c r="E128" s="52">
        <f t="shared" si="11"/>
        <v>70843.52093466623</v>
      </c>
      <c r="F128" s="51">
        <f t="shared" si="13"/>
        <v>8806.5576029725635</v>
      </c>
      <c r="G128" s="120">
        <f t="shared" si="15"/>
        <v>79650.078537638794</v>
      </c>
      <c r="H128" s="121"/>
      <c r="I128" s="122"/>
      <c r="J128" s="49"/>
      <c r="L128" s="2"/>
      <c r="M128" s="2"/>
      <c r="T128" s="4">
        <f t="shared" si="9"/>
        <v>258</v>
      </c>
      <c r="U128" s="18">
        <f t="shared" si="10"/>
        <v>8.4083333333333336E-3</v>
      </c>
    </row>
    <row r="129" spans="3:21" hidden="1" x14ac:dyDescent="0.25">
      <c r="C129" s="50">
        <f t="shared" si="12"/>
        <v>97</v>
      </c>
      <c r="D129" s="52">
        <f t="shared" si="14"/>
        <v>8416587.4088588189</v>
      </c>
      <c r="E129" s="52">
        <f t="shared" si="11"/>
        <v>70769.472462821243</v>
      </c>
      <c r="F129" s="51">
        <f t="shared" si="13"/>
        <v>8880.6060748175514</v>
      </c>
      <c r="G129" s="120">
        <f t="shared" si="15"/>
        <v>79650.078537638794</v>
      </c>
      <c r="H129" s="121"/>
      <c r="I129" s="122"/>
      <c r="J129" s="49"/>
      <c r="L129" s="2"/>
      <c r="M129" s="2"/>
      <c r="T129" s="4">
        <f t="shared" si="9"/>
        <v>257</v>
      </c>
      <c r="U129" s="18">
        <f t="shared" si="10"/>
        <v>8.4083333333333336E-3</v>
      </c>
    </row>
    <row r="130" spans="3:21" hidden="1" x14ac:dyDescent="0.25">
      <c r="C130" s="50">
        <f t="shared" si="12"/>
        <v>98</v>
      </c>
      <c r="D130" s="52">
        <f t="shared" si="14"/>
        <v>8407706.8027840015</v>
      </c>
      <c r="E130" s="52">
        <f t="shared" si="11"/>
        <v>70694.801366742147</v>
      </c>
      <c r="F130" s="51">
        <f t="shared" si="13"/>
        <v>8955.2771708966466</v>
      </c>
      <c r="G130" s="120">
        <f t="shared" si="15"/>
        <v>79650.078537638794</v>
      </c>
      <c r="H130" s="121"/>
      <c r="I130" s="122"/>
      <c r="J130" s="49"/>
      <c r="L130" s="2"/>
      <c r="M130" s="2"/>
      <c r="T130" s="4">
        <f t="shared" si="9"/>
        <v>256</v>
      </c>
      <c r="U130" s="18">
        <f t="shared" si="10"/>
        <v>8.4083333333333336E-3</v>
      </c>
    </row>
    <row r="131" spans="3:21" hidden="1" x14ac:dyDescent="0.25">
      <c r="C131" s="50">
        <f t="shared" si="12"/>
        <v>99</v>
      </c>
      <c r="D131" s="52">
        <f t="shared" si="14"/>
        <v>8398751.5256131049</v>
      </c>
      <c r="E131" s="52">
        <f t="shared" si="11"/>
        <v>70619.502411196867</v>
      </c>
      <c r="F131" s="51">
        <f t="shared" si="13"/>
        <v>9030.576126441927</v>
      </c>
      <c r="G131" s="120">
        <f t="shared" si="15"/>
        <v>79650.078537638794</v>
      </c>
      <c r="H131" s="121"/>
      <c r="I131" s="122"/>
      <c r="J131" s="49"/>
      <c r="L131" s="2"/>
      <c r="M131" s="2"/>
      <c r="T131" s="4">
        <f t="shared" si="9"/>
        <v>255</v>
      </c>
      <c r="U131" s="18">
        <f t="shared" si="10"/>
        <v>8.4083333333333336E-3</v>
      </c>
    </row>
    <row r="132" spans="3:21" hidden="1" x14ac:dyDescent="0.25">
      <c r="C132" s="50">
        <f t="shared" si="12"/>
        <v>100</v>
      </c>
      <c r="D132" s="52">
        <f t="shared" si="14"/>
        <v>8389720.9494866636</v>
      </c>
      <c r="E132" s="52">
        <f t="shared" si="11"/>
        <v>70543.570316933692</v>
      </c>
      <c r="F132" s="51">
        <f t="shared" si="13"/>
        <v>9106.5082207051018</v>
      </c>
      <c r="G132" s="120">
        <f t="shared" si="15"/>
        <v>79650.078537638794</v>
      </c>
      <c r="H132" s="121"/>
      <c r="I132" s="122"/>
      <c r="J132" s="49"/>
      <c r="L132" s="2"/>
      <c r="M132" s="2"/>
      <c r="T132" s="4">
        <f t="shared" si="9"/>
        <v>254</v>
      </c>
      <c r="U132" s="18">
        <f t="shared" si="10"/>
        <v>8.4083333333333336E-3</v>
      </c>
    </row>
    <row r="133" spans="3:21" hidden="1" x14ac:dyDescent="0.25">
      <c r="C133" s="50">
        <f t="shared" si="12"/>
        <v>101</v>
      </c>
      <c r="D133" s="52">
        <f t="shared" si="14"/>
        <v>8380614.4412659584</v>
      </c>
      <c r="E133" s="52">
        <f t="shared" si="11"/>
        <v>70466.999760311272</v>
      </c>
      <c r="F133" s="51">
        <f t="shared" si="13"/>
        <v>9183.0787773275224</v>
      </c>
      <c r="G133" s="120">
        <f t="shared" si="15"/>
        <v>79650.078537638794</v>
      </c>
      <c r="H133" s="121"/>
      <c r="I133" s="122"/>
      <c r="J133" s="49"/>
      <c r="L133" s="2"/>
      <c r="M133" s="2"/>
      <c r="T133" s="4">
        <f t="shared" si="9"/>
        <v>253</v>
      </c>
      <c r="U133" s="18">
        <f t="shared" si="10"/>
        <v>8.4083333333333336E-3</v>
      </c>
    </row>
    <row r="134" spans="3:21" hidden="1" x14ac:dyDescent="0.25">
      <c r="C134" s="50">
        <f t="shared" si="12"/>
        <v>102</v>
      </c>
      <c r="D134" s="52">
        <f t="shared" si="14"/>
        <v>8371431.3624886312</v>
      </c>
      <c r="E134" s="52">
        <f t="shared" si="11"/>
        <v>70389.785372925238</v>
      </c>
      <c r="F134" s="51">
        <f t="shared" si="13"/>
        <v>9260.2931647135556</v>
      </c>
      <c r="G134" s="120">
        <f t="shared" si="15"/>
        <v>79650.078537638794</v>
      </c>
      <c r="H134" s="121"/>
      <c r="I134" s="122"/>
      <c r="J134" s="49"/>
      <c r="L134" s="2"/>
      <c r="M134" s="2"/>
      <c r="T134" s="4">
        <f t="shared" si="9"/>
        <v>252</v>
      </c>
      <c r="U134" s="18">
        <f t="shared" si="10"/>
        <v>8.4083333333333336E-3</v>
      </c>
    </row>
    <row r="135" spans="3:21" hidden="1" x14ac:dyDescent="0.25">
      <c r="C135" s="50">
        <f t="shared" si="12"/>
        <v>103</v>
      </c>
      <c r="D135" s="52">
        <f t="shared" si="14"/>
        <v>8362171.0693239179</v>
      </c>
      <c r="E135" s="52">
        <f t="shared" si="11"/>
        <v>70311.921741231941</v>
      </c>
      <c r="F135" s="51">
        <f t="shared" si="13"/>
        <v>9338.1567964068527</v>
      </c>
      <c r="G135" s="120">
        <f t="shared" si="15"/>
        <v>79650.078537638794</v>
      </c>
      <c r="H135" s="121"/>
      <c r="I135" s="122"/>
      <c r="J135" s="49"/>
      <c r="L135" s="2"/>
      <c r="M135" s="2"/>
      <c r="T135" s="4">
        <f t="shared" si="9"/>
        <v>251</v>
      </c>
      <c r="U135" s="18">
        <f t="shared" si="10"/>
        <v>8.4083333333333336E-3</v>
      </c>
    </row>
    <row r="136" spans="3:21" hidden="1" x14ac:dyDescent="0.25">
      <c r="C136" s="50">
        <f t="shared" si="12"/>
        <v>104</v>
      </c>
      <c r="D136" s="52">
        <f t="shared" si="14"/>
        <v>8352832.9125275109</v>
      </c>
      <c r="E136" s="52">
        <f t="shared" si="11"/>
        <v>70233.403406168829</v>
      </c>
      <c r="F136" s="51">
        <f t="shared" si="13"/>
        <v>9416.675131469965</v>
      </c>
      <c r="G136" s="120">
        <f t="shared" si="15"/>
        <v>79650.078537638794</v>
      </c>
      <c r="H136" s="121"/>
      <c r="I136" s="122"/>
      <c r="J136" s="49"/>
      <c r="L136" s="2"/>
      <c r="M136" s="2"/>
      <c r="T136" s="4">
        <f t="shared" si="9"/>
        <v>250</v>
      </c>
      <c r="U136" s="18">
        <f t="shared" si="10"/>
        <v>8.4083333333333336E-3</v>
      </c>
    </row>
    <row r="137" spans="3:21" hidden="1" x14ac:dyDescent="0.25">
      <c r="C137" s="50">
        <f t="shared" si="12"/>
        <v>105</v>
      </c>
      <c r="D137" s="52">
        <f t="shared" si="14"/>
        <v>8343416.2373960409</v>
      </c>
      <c r="E137" s="52">
        <f t="shared" si="11"/>
        <v>70154.22486277172</v>
      </c>
      <c r="F137" s="51">
        <f t="shared" si="13"/>
        <v>9495.853674867074</v>
      </c>
      <c r="G137" s="120">
        <f t="shared" si="15"/>
        <v>79650.078537638794</v>
      </c>
      <c r="H137" s="121"/>
      <c r="I137" s="122"/>
      <c r="J137" s="49"/>
      <c r="L137" s="2"/>
      <c r="M137" s="2"/>
      <c r="T137" s="4">
        <f t="shared" si="9"/>
        <v>249</v>
      </c>
      <c r="U137" s="18">
        <f t="shared" si="10"/>
        <v>8.4083333333333336E-3</v>
      </c>
    </row>
    <row r="138" spans="3:21" hidden="1" x14ac:dyDescent="0.25">
      <c r="C138" s="50">
        <f t="shared" si="12"/>
        <v>106</v>
      </c>
      <c r="D138" s="52">
        <f t="shared" si="14"/>
        <v>8333920.3837211737</v>
      </c>
      <c r="E138" s="52">
        <f t="shared" si="11"/>
        <v>70074.380559788871</v>
      </c>
      <c r="F138" s="51">
        <f t="shared" si="13"/>
        <v>9575.6979778499226</v>
      </c>
      <c r="G138" s="120">
        <f t="shared" si="15"/>
        <v>79650.078537638794</v>
      </c>
      <c r="H138" s="121"/>
      <c r="I138" s="122"/>
      <c r="J138" s="49"/>
      <c r="L138" s="2"/>
      <c r="M138" s="2"/>
      <c r="T138" s="4">
        <f t="shared" si="9"/>
        <v>248</v>
      </c>
      <c r="U138" s="18">
        <f t="shared" si="10"/>
        <v>8.4083333333333336E-3</v>
      </c>
    </row>
    <row r="139" spans="3:21" hidden="1" x14ac:dyDescent="0.25">
      <c r="C139" s="50">
        <f t="shared" si="12"/>
        <v>107</v>
      </c>
      <c r="D139" s="52">
        <f t="shared" si="14"/>
        <v>8324344.6857433235</v>
      </c>
      <c r="E139" s="52">
        <f t="shared" si="11"/>
        <v>69993.864899291788</v>
      </c>
      <c r="F139" s="51">
        <f t="shared" si="13"/>
        <v>9656.2136383470061</v>
      </c>
      <c r="G139" s="120">
        <f t="shared" si="15"/>
        <v>79650.078537638794</v>
      </c>
      <c r="H139" s="121"/>
      <c r="I139" s="122"/>
      <c r="J139" s="49"/>
      <c r="L139" s="2"/>
      <c r="M139" s="2"/>
      <c r="T139" s="4">
        <f t="shared" si="9"/>
        <v>247</v>
      </c>
      <c r="U139" s="18">
        <f t="shared" si="10"/>
        <v>8.4083333333333336E-3</v>
      </c>
    </row>
    <row r="140" spans="3:21" hidden="1" x14ac:dyDescent="0.25">
      <c r="C140" s="50">
        <f t="shared" si="12"/>
        <v>108</v>
      </c>
      <c r="D140" s="52">
        <f t="shared" si="14"/>
        <v>8314688.4721049769</v>
      </c>
      <c r="E140" s="52">
        <f t="shared" si="11"/>
        <v>69912.672236282684</v>
      </c>
      <c r="F140" s="51">
        <f t="shared" si="13"/>
        <v>9737.4063013561099</v>
      </c>
      <c r="G140" s="120">
        <f t="shared" si="15"/>
        <v>79650.078537638794</v>
      </c>
      <c r="H140" s="121"/>
      <c r="I140" s="122"/>
      <c r="J140" s="49"/>
      <c r="L140" s="2"/>
      <c r="M140" s="2"/>
      <c r="T140" s="4">
        <f t="shared" si="9"/>
        <v>246</v>
      </c>
      <c r="U140" s="18">
        <f t="shared" si="10"/>
        <v>8.4083333333333336E-3</v>
      </c>
    </row>
    <row r="141" spans="3:21" hidden="1" x14ac:dyDescent="0.25">
      <c r="C141" s="50">
        <f t="shared" si="12"/>
        <v>109</v>
      </c>
      <c r="D141" s="52">
        <f t="shared" si="14"/>
        <v>8304951.065803621</v>
      </c>
      <c r="E141" s="52">
        <f t="shared" si="11"/>
        <v>69830.796878298788</v>
      </c>
      <c r="F141" s="51">
        <f t="shared" si="13"/>
        <v>9819.2816593400057</v>
      </c>
      <c r="G141" s="120">
        <f t="shared" si="15"/>
        <v>79650.078537638794</v>
      </c>
      <c r="H141" s="121"/>
      <c r="I141" s="122"/>
      <c r="J141" s="49"/>
      <c r="L141" s="2"/>
      <c r="M141" s="2"/>
      <c r="T141" s="4">
        <f t="shared" si="9"/>
        <v>245</v>
      </c>
      <c r="U141" s="18">
        <f t="shared" si="10"/>
        <v>8.4083333333333336E-3</v>
      </c>
    </row>
    <row r="142" spans="3:21" hidden="1" x14ac:dyDescent="0.25">
      <c r="C142" s="50">
        <f t="shared" si="12"/>
        <v>110</v>
      </c>
      <c r="D142" s="52">
        <f t="shared" si="14"/>
        <v>8295131.7841442814</v>
      </c>
      <c r="E142" s="52">
        <f t="shared" si="11"/>
        <v>69748.233085013169</v>
      </c>
      <c r="F142" s="51">
        <f t="shared" si="13"/>
        <v>9901.8454526256246</v>
      </c>
      <c r="G142" s="120">
        <f t="shared" si="15"/>
        <v>79650.078537638794</v>
      </c>
      <c r="H142" s="121"/>
      <c r="I142" s="122"/>
      <c r="J142" s="49"/>
      <c r="L142" s="2"/>
      <c r="M142" s="2"/>
      <c r="T142" s="4">
        <f t="shared" si="9"/>
        <v>244</v>
      </c>
      <c r="U142" s="18">
        <f t="shared" si="10"/>
        <v>8.4083333333333336E-3</v>
      </c>
    </row>
    <row r="143" spans="3:21" hidden="1" x14ac:dyDescent="0.25">
      <c r="C143" s="50">
        <f t="shared" si="12"/>
        <v>111</v>
      </c>
      <c r="D143" s="52">
        <f t="shared" si="14"/>
        <v>8285229.9386916561</v>
      </c>
      <c r="E143" s="52">
        <f t="shared" si="11"/>
        <v>69664.975067832347</v>
      </c>
      <c r="F143" s="51">
        <f t="shared" si="13"/>
        <v>9985.1034698064468</v>
      </c>
      <c r="G143" s="120">
        <f t="shared" si="15"/>
        <v>79650.078537638794</v>
      </c>
      <c r="H143" s="121"/>
      <c r="I143" s="122"/>
      <c r="J143" s="49"/>
      <c r="L143" s="2"/>
      <c r="M143" s="2"/>
      <c r="T143" s="4">
        <f t="shared" si="9"/>
        <v>243</v>
      </c>
      <c r="U143" s="18">
        <f t="shared" si="10"/>
        <v>8.4083333333333336E-3</v>
      </c>
    </row>
    <row r="144" spans="3:21" hidden="1" x14ac:dyDescent="0.25">
      <c r="C144" s="50">
        <f t="shared" si="12"/>
        <v>112</v>
      </c>
      <c r="D144" s="52">
        <f t="shared" si="14"/>
        <v>8275244.8352218494</v>
      </c>
      <c r="E144" s="52">
        <f t="shared" si="11"/>
        <v>69581.016989490381</v>
      </c>
      <c r="F144" s="51">
        <f t="shared" si="13"/>
        <v>10069.061548148413</v>
      </c>
      <c r="G144" s="120">
        <f t="shared" si="15"/>
        <v>79650.078537638794</v>
      </c>
      <c r="H144" s="121"/>
      <c r="I144" s="122"/>
      <c r="J144" s="49"/>
      <c r="L144" s="2"/>
      <c r="M144" s="2"/>
      <c r="T144" s="4">
        <f t="shared" si="9"/>
        <v>242</v>
      </c>
      <c r="U144" s="18">
        <f t="shared" si="10"/>
        <v>8.4083333333333336E-3</v>
      </c>
    </row>
    <row r="145" spans="3:21" hidden="1" x14ac:dyDescent="0.25">
      <c r="C145" s="50">
        <f t="shared" si="12"/>
        <v>113</v>
      </c>
      <c r="D145" s="52">
        <f t="shared" si="14"/>
        <v>8265175.7736737011</v>
      </c>
      <c r="E145" s="52">
        <f t="shared" si="11"/>
        <v>69496.3529636397</v>
      </c>
      <c r="F145" s="51">
        <f t="shared" si="13"/>
        <v>10153.725573999094</v>
      </c>
      <c r="G145" s="120">
        <f t="shared" si="15"/>
        <v>79650.078537638794</v>
      </c>
      <c r="H145" s="121"/>
      <c r="I145" s="122"/>
      <c r="J145" s="49"/>
      <c r="L145" s="2"/>
      <c r="M145" s="2"/>
      <c r="T145" s="4">
        <f t="shared" si="9"/>
        <v>241</v>
      </c>
      <c r="U145" s="18">
        <f t="shared" si="10"/>
        <v>8.4083333333333336E-3</v>
      </c>
    </row>
    <row r="146" spans="3:21" hidden="1" x14ac:dyDescent="0.25">
      <c r="C146" s="50">
        <f t="shared" si="12"/>
        <v>114</v>
      </c>
      <c r="D146" s="52">
        <f t="shared" si="14"/>
        <v>8255022.0480997022</v>
      </c>
      <c r="E146" s="52">
        <f t="shared" si="11"/>
        <v>69410.977054438335</v>
      </c>
      <c r="F146" s="51">
        <f t="shared" si="13"/>
        <v>10239.101483200458</v>
      </c>
      <c r="G146" s="120">
        <f t="shared" si="15"/>
        <v>79650.078537638794</v>
      </c>
      <c r="H146" s="121"/>
      <c r="I146" s="122"/>
      <c r="J146" s="49"/>
      <c r="L146" s="2"/>
      <c r="M146" s="2"/>
      <c r="T146" s="4">
        <f t="shared" si="9"/>
        <v>240</v>
      </c>
      <c r="U146" s="18">
        <f t="shared" si="10"/>
        <v>8.4083333333333336E-3</v>
      </c>
    </row>
    <row r="147" spans="3:21" hidden="1" x14ac:dyDescent="0.25">
      <c r="C147" s="50">
        <f t="shared" si="12"/>
        <v>115</v>
      </c>
      <c r="D147" s="52">
        <f t="shared" si="14"/>
        <v>8244782.9466165015</v>
      </c>
      <c r="E147" s="52">
        <f t="shared" si="11"/>
        <v>69324.883276133754</v>
      </c>
      <c r="F147" s="51">
        <f t="shared" si="13"/>
        <v>10325.19526150504</v>
      </c>
      <c r="G147" s="120">
        <f t="shared" si="15"/>
        <v>79650.078537638794</v>
      </c>
      <c r="H147" s="121"/>
      <c r="I147" s="122"/>
      <c r="J147" s="49"/>
      <c r="L147" s="2"/>
      <c r="M147" s="2"/>
      <c r="T147" s="4">
        <f t="shared" si="9"/>
        <v>239</v>
      </c>
      <c r="U147" s="18">
        <f t="shared" si="10"/>
        <v>8.4083333333333336E-3</v>
      </c>
    </row>
    <row r="148" spans="3:21" hidden="1" x14ac:dyDescent="0.25">
      <c r="C148" s="50">
        <f t="shared" si="12"/>
        <v>116</v>
      </c>
      <c r="D148" s="52">
        <f t="shared" si="14"/>
        <v>8234457.7513549961</v>
      </c>
      <c r="E148" s="52">
        <f t="shared" si="11"/>
        <v>69238.065592643266</v>
      </c>
      <c r="F148" s="51">
        <f t="shared" si="13"/>
        <v>10412.012944995528</v>
      </c>
      <c r="G148" s="120">
        <f t="shared" si="15"/>
        <v>79650.078537638794</v>
      </c>
      <c r="H148" s="121"/>
      <c r="I148" s="122"/>
      <c r="J148" s="49"/>
      <c r="L148" s="2"/>
      <c r="M148" s="2"/>
      <c r="T148" s="4">
        <f t="shared" si="9"/>
        <v>238</v>
      </c>
      <c r="U148" s="18">
        <f t="shared" si="10"/>
        <v>8.4083333333333336E-3</v>
      </c>
    </row>
    <row r="149" spans="3:21" hidden="1" x14ac:dyDescent="0.25">
      <c r="C149" s="50">
        <f t="shared" si="12"/>
        <v>117</v>
      </c>
      <c r="D149" s="52">
        <f t="shared" si="14"/>
        <v>8224045.7384100007</v>
      </c>
      <c r="E149" s="52">
        <f t="shared" si="11"/>
        <v>69150.517917130754</v>
      </c>
      <c r="F149" s="51">
        <f t="shared" si="13"/>
        <v>10499.56062050804</v>
      </c>
      <c r="G149" s="120">
        <f t="shared" si="15"/>
        <v>79650.078537638794</v>
      </c>
      <c r="H149" s="121"/>
      <c r="I149" s="122"/>
      <c r="J149" s="49"/>
      <c r="L149" s="2"/>
      <c r="M149" s="2"/>
      <c r="T149" s="4">
        <f t="shared" si="9"/>
        <v>237</v>
      </c>
      <c r="U149" s="18">
        <f t="shared" si="10"/>
        <v>8.4083333333333336E-3</v>
      </c>
    </row>
    <row r="150" spans="3:21" hidden="1" x14ac:dyDescent="0.25">
      <c r="C150" s="50">
        <f t="shared" si="12"/>
        <v>118</v>
      </c>
      <c r="D150" s="52">
        <f t="shared" si="14"/>
        <v>8213546.1777894925</v>
      </c>
      <c r="E150" s="52">
        <f t="shared" si="11"/>
        <v>69062.234111579979</v>
      </c>
      <c r="F150" s="51">
        <f t="shared" si="13"/>
        <v>10587.844426058815</v>
      </c>
      <c r="G150" s="120">
        <f t="shared" si="15"/>
        <v>79650.078537638794</v>
      </c>
      <c r="H150" s="121"/>
      <c r="I150" s="122"/>
      <c r="J150" s="49"/>
      <c r="L150" s="2"/>
      <c r="M150" s="2"/>
      <c r="T150" s="4">
        <f t="shared" si="9"/>
        <v>236</v>
      </c>
      <c r="U150" s="18">
        <f t="shared" si="10"/>
        <v>8.4083333333333336E-3</v>
      </c>
    </row>
    <row r="151" spans="3:21" hidden="1" x14ac:dyDescent="0.25">
      <c r="C151" s="50">
        <f t="shared" si="12"/>
        <v>119</v>
      </c>
      <c r="D151" s="52">
        <f t="shared" si="14"/>
        <v>8202958.3333634334</v>
      </c>
      <c r="E151" s="52">
        <f t="shared" si="11"/>
        <v>68973.207986364199</v>
      </c>
      <c r="F151" s="51">
        <f t="shared" si="13"/>
        <v>10676.870551274595</v>
      </c>
      <c r="G151" s="120">
        <f t="shared" si="15"/>
        <v>79650.078537638794</v>
      </c>
      <c r="H151" s="121"/>
      <c r="I151" s="122"/>
      <c r="J151" s="49"/>
      <c r="L151" s="2"/>
      <c r="M151" s="2"/>
      <c r="T151" s="4">
        <f t="shared" si="9"/>
        <v>235</v>
      </c>
      <c r="U151" s="18">
        <f t="shared" si="10"/>
        <v>8.4083333333333336E-3</v>
      </c>
    </row>
    <row r="152" spans="3:21" hidden="1" x14ac:dyDescent="0.25">
      <c r="C152" s="50">
        <f t="shared" si="12"/>
        <v>120</v>
      </c>
      <c r="D152" s="52">
        <f t="shared" si="14"/>
        <v>8192281.4628121592</v>
      </c>
      <c r="E152" s="52">
        <f t="shared" si="11"/>
        <v>68883.433299812241</v>
      </c>
      <c r="F152" s="51">
        <f t="shared" si="13"/>
        <v>10766.645237826553</v>
      </c>
      <c r="G152" s="120">
        <f t="shared" si="15"/>
        <v>79650.078537638794</v>
      </c>
      <c r="H152" s="121"/>
      <c r="I152" s="122"/>
      <c r="J152" s="49"/>
      <c r="L152" s="2"/>
      <c r="M152" s="2"/>
      <c r="T152" s="4">
        <f t="shared" si="9"/>
        <v>234</v>
      </c>
      <c r="U152" s="18">
        <f t="shared" si="10"/>
        <v>8.4083333333333336E-3</v>
      </c>
    </row>
    <row r="153" spans="3:21" hidden="1" x14ac:dyDescent="0.25">
      <c r="C153" s="50">
        <f t="shared" si="12"/>
        <v>121</v>
      </c>
      <c r="D153" s="52">
        <f t="shared" si="14"/>
        <v>8181514.8175743325</v>
      </c>
      <c r="E153" s="52">
        <f t="shared" si="11"/>
        <v>68792.903757770851</v>
      </c>
      <c r="F153" s="51">
        <f t="shared" si="13"/>
        <v>10857.174779867943</v>
      </c>
      <c r="G153" s="120">
        <f t="shared" si="15"/>
        <v>79650.078537638794</v>
      </c>
      <c r="H153" s="121"/>
      <c r="I153" s="122"/>
      <c r="J153" s="49"/>
      <c r="L153" s="2"/>
      <c r="M153" s="2"/>
      <c r="T153" s="4">
        <f t="shared" si="9"/>
        <v>233</v>
      </c>
      <c r="U153" s="18">
        <f t="shared" si="10"/>
        <v>8.4083333333333336E-3</v>
      </c>
    </row>
    <row r="154" spans="3:21" hidden="1" x14ac:dyDescent="0.25">
      <c r="C154" s="50">
        <f t="shared" si="12"/>
        <v>122</v>
      </c>
      <c r="D154" s="52">
        <f t="shared" si="14"/>
        <v>8170657.6427944647</v>
      </c>
      <c r="E154" s="52">
        <f t="shared" si="11"/>
        <v>68701.613013163456</v>
      </c>
      <c r="F154" s="51">
        <f t="shared" si="13"/>
        <v>10948.465524475338</v>
      </c>
      <c r="G154" s="120">
        <f t="shared" si="15"/>
        <v>79650.078537638794</v>
      </c>
      <c r="H154" s="121"/>
      <c r="I154" s="122"/>
      <c r="J154" s="49"/>
      <c r="L154" s="2"/>
      <c r="M154" s="2"/>
      <c r="T154" s="4">
        <f t="shared" si="9"/>
        <v>232</v>
      </c>
      <c r="U154" s="18">
        <f t="shared" si="10"/>
        <v>8.4083333333333336E-3</v>
      </c>
    </row>
    <row r="155" spans="3:21" hidden="1" x14ac:dyDescent="0.25">
      <c r="C155" s="50">
        <f t="shared" si="12"/>
        <v>123</v>
      </c>
      <c r="D155" s="52">
        <f t="shared" si="14"/>
        <v>8159709.1772699896</v>
      </c>
      <c r="E155" s="52">
        <f t="shared" si="11"/>
        <v>68609.554665545162</v>
      </c>
      <c r="F155" s="51">
        <f t="shared" si="13"/>
        <v>11040.523872093632</v>
      </c>
      <c r="G155" s="120">
        <f t="shared" si="15"/>
        <v>79650.078537638794</v>
      </c>
      <c r="H155" s="121"/>
      <c r="I155" s="122"/>
      <c r="J155" s="49"/>
      <c r="L155" s="2"/>
      <c r="M155" s="2"/>
      <c r="T155" s="4">
        <f t="shared" si="9"/>
        <v>231</v>
      </c>
      <c r="U155" s="18">
        <f t="shared" si="10"/>
        <v>8.4083333333333336E-3</v>
      </c>
    </row>
    <row r="156" spans="3:21" hidden="1" x14ac:dyDescent="0.25">
      <c r="C156" s="50">
        <f t="shared" si="12"/>
        <v>124</v>
      </c>
      <c r="D156" s="52">
        <f t="shared" si="14"/>
        <v>8148668.6533978963</v>
      </c>
      <c r="E156" s="52">
        <f t="shared" si="11"/>
        <v>68516.722260653987</v>
      </c>
      <c r="F156" s="51">
        <f t="shared" si="13"/>
        <v>11133.356276984807</v>
      </c>
      <c r="G156" s="120">
        <f t="shared" si="15"/>
        <v>79650.078537638794</v>
      </c>
      <c r="H156" s="121"/>
      <c r="I156" s="122"/>
      <c r="J156" s="49"/>
      <c r="L156" s="2"/>
      <c r="M156" s="2"/>
      <c r="T156" s="4">
        <f t="shared" si="9"/>
        <v>230</v>
      </c>
      <c r="U156" s="18">
        <f t="shared" si="10"/>
        <v>8.4083333333333336E-3</v>
      </c>
    </row>
    <row r="157" spans="3:21" hidden="1" x14ac:dyDescent="0.25">
      <c r="C157" s="50">
        <f t="shared" si="12"/>
        <v>125</v>
      </c>
      <c r="D157" s="52">
        <f t="shared" si="14"/>
        <v>8137535.2971209111</v>
      </c>
      <c r="E157" s="52">
        <f t="shared" si="11"/>
        <v>68423.109289958331</v>
      </c>
      <c r="F157" s="51">
        <f t="shared" si="13"/>
        <v>11226.969247680463</v>
      </c>
      <c r="G157" s="120">
        <f t="shared" si="15"/>
        <v>79650.078537638794</v>
      </c>
      <c r="H157" s="121"/>
      <c r="I157" s="122"/>
      <c r="J157" s="49"/>
      <c r="L157" s="2"/>
      <c r="M157" s="2"/>
      <c r="T157" s="4">
        <f t="shared" ref="T157:T220" si="16">T156-1</f>
        <v>229</v>
      </c>
      <c r="U157" s="18">
        <f t="shared" ref="U157:U220" si="17">U156</f>
        <v>8.4083333333333336E-3</v>
      </c>
    </row>
    <row r="158" spans="3:21" hidden="1" x14ac:dyDescent="0.25">
      <c r="C158" s="50">
        <f t="shared" si="12"/>
        <v>126</v>
      </c>
      <c r="D158" s="52">
        <f t="shared" si="14"/>
        <v>8126308.3278732309</v>
      </c>
      <c r="E158" s="52">
        <f t="shared" si="11"/>
        <v>68328.709190200752</v>
      </c>
      <c r="F158" s="51">
        <f t="shared" si="13"/>
        <v>11321.369347438042</v>
      </c>
      <c r="G158" s="120">
        <f t="shared" si="15"/>
        <v>79650.078537638794</v>
      </c>
      <c r="H158" s="121"/>
      <c r="I158" s="122"/>
      <c r="J158" s="49"/>
      <c r="L158" s="2"/>
      <c r="M158" s="2"/>
      <c r="T158" s="4">
        <f t="shared" si="16"/>
        <v>228</v>
      </c>
      <c r="U158" s="18">
        <f t="shared" si="17"/>
        <v>8.4083333333333336E-3</v>
      </c>
    </row>
    <row r="159" spans="3:21" hidden="1" x14ac:dyDescent="0.25">
      <c r="C159" s="50">
        <f t="shared" si="12"/>
        <v>127</v>
      </c>
      <c r="D159" s="52">
        <f t="shared" si="14"/>
        <v>8114986.9585257927</v>
      </c>
      <c r="E159" s="52">
        <f t="shared" si="11"/>
        <v>68233.51534293771</v>
      </c>
      <c r="F159" s="51">
        <f t="shared" si="13"/>
        <v>11416.563194701084</v>
      </c>
      <c r="G159" s="120">
        <f t="shared" si="15"/>
        <v>79650.078537638794</v>
      </c>
      <c r="H159" s="121"/>
      <c r="I159" s="122"/>
      <c r="J159" s="49"/>
      <c r="L159" s="2"/>
      <c r="M159" s="2"/>
      <c r="T159" s="4">
        <f t="shared" si="16"/>
        <v>227</v>
      </c>
      <c r="U159" s="18">
        <f t="shared" si="17"/>
        <v>8.4083333333333336E-3</v>
      </c>
    </row>
    <row r="160" spans="3:21" hidden="1" x14ac:dyDescent="0.25">
      <c r="C160" s="50">
        <f t="shared" si="12"/>
        <v>128</v>
      </c>
      <c r="D160" s="52">
        <f t="shared" si="14"/>
        <v>8103570.3953310912</v>
      </c>
      <c r="E160" s="52">
        <f t="shared" si="11"/>
        <v>68137.521074075601</v>
      </c>
      <c r="F160" s="51">
        <f t="shared" si="13"/>
        <v>11512.557463563193</v>
      </c>
      <c r="G160" s="120">
        <f t="shared" si="15"/>
        <v>79650.078537638794</v>
      </c>
      <c r="H160" s="121"/>
      <c r="I160" s="122"/>
      <c r="J160" s="49"/>
      <c r="L160" s="2"/>
      <c r="M160" s="2"/>
      <c r="T160" s="4">
        <f t="shared" si="16"/>
        <v>226</v>
      </c>
      <c r="U160" s="18">
        <f t="shared" si="17"/>
        <v>8.4083333333333336E-3</v>
      </c>
    </row>
    <row r="161" spans="3:21" hidden="1" x14ac:dyDescent="0.25">
      <c r="C161" s="50">
        <f t="shared" si="12"/>
        <v>129</v>
      </c>
      <c r="D161" s="52">
        <f t="shared" si="14"/>
        <v>8092057.8378675282</v>
      </c>
      <c r="E161" s="52">
        <f t="shared" ref="E161:E224" si="18">D161*U156</f>
        <v>68040.719653402804</v>
      </c>
      <c r="F161" s="51">
        <f t="shared" si="13"/>
        <v>11609.35888423599</v>
      </c>
      <c r="G161" s="120">
        <f t="shared" si="15"/>
        <v>79650.078537638794</v>
      </c>
      <c r="H161" s="121"/>
      <c r="I161" s="122"/>
      <c r="J161" s="49"/>
      <c r="L161" s="2"/>
      <c r="M161" s="2"/>
      <c r="T161" s="4">
        <f t="shared" si="16"/>
        <v>225</v>
      </c>
      <c r="U161" s="18">
        <f t="shared" si="17"/>
        <v>8.4083333333333336E-3</v>
      </c>
    </row>
    <row r="162" spans="3:21" hidden="1" x14ac:dyDescent="0.25">
      <c r="C162" s="50">
        <f t="shared" ref="C162:C225" si="19">C161+1</f>
        <v>130</v>
      </c>
      <c r="D162" s="52">
        <f t="shared" si="14"/>
        <v>8080448.4789832924</v>
      </c>
      <c r="E162" s="52">
        <f t="shared" si="18"/>
        <v>67943.104294117846</v>
      </c>
      <c r="F162" s="51">
        <f t="shared" si="13"/>
        <v>11706.974243520948</v>
      </c>
      <c r="G162" s="120">
        <f t="shared" si="15"/>
        <v>79650.078537638794</v>
      </c>
      <c r="H162" s="121"/>
      <c r="I162" s="122"/>
      <c r="J162" s="49"/>
      <c r="L162" s="2"/>
      <c r="M162" s="2"/>
      <c r="T162" s="4">
        <f t="shared" si="16"/>
        <v>224</v>
      </c>
      <c r="U162" s="18">
        <f t="shared" si="17"/>
        <v>8.4083333333333336E-3</v>
      </c>
    </row>
    <row r="163" spans="3:21" hidden="1" x14ac:dyDescent="0.25">
      <c r="C163" s="50">
        <f t="shared" si="19"/>
        <v>131</v>
      </c>
      <c r="D163" s="52">
        <f t="shared" si="14"/>
        <v>8068741.5047397716</v>
      </c>
      <c r="E163" s="52">
        <f t="shared" si="18"/>
        <v>67844.668152353581</v>
      </c>
      <c r="F163" s="51">
        <f t="shared" ref="F163:F226" si="20">IF(G163=0,G163-E163,G163-E163)</f>
        <v>11805.410385285213</v>
      </c>
      <c r="G163" s="120">
        <f t="shared" si="15"/>
        <v>79650.078537638794</v>
      </c>
      <c r="H163" s="121"/>
      <c r="I163" s="122"/>
      <c r="J163" s="49"/>
      <c r="L163" s="2"/>
      <c r="M163" s="2"/>
      <c r="T163" s="4">
        <f t="shared" si="16"/>
        <v>223</v>
      </c>
      <c r="U163" s="18">
        <f t="shared" si="17"/>
        <v>8.4083333333333336E-3</v>
      </c>
    </row>
    <row r="164" spans="3:21" hidden="1" x14ac:dyDescent="0.25">
      <c r="C164" s="50">
        <f t="shared" si="19"/>
        <v>132</v>
      </c>
      <c r="D164" s="52">
        <f t="shared" ref="D164:D227" si="21">IF(OR(D163&lt;0,D163&lt;G163),0,(IF(J163=0,D163-F163,D163-J163-F163)))</f>
        <v>8056936.0943544861</v>
      </c>
      <c r="E164" s="52">
        <f t="shared" si="18"/>
        <v>67745.404326697302</v>
      </c>
      <c r="F164" s="51">
        <f t="shared" si="20"/>
        <v>11904.674210941492</v>
      </c>
      <c r="G164" s="120">
        <f t="shared" ref="G164:G227" si="22">IF(D164&lt;=F163,D164+E164,IF($T$15=1,D164*(U159/(1-(1+U159)^-(T159-0))),$D$28*($U$28/(1-(1+$U$28)^-($T$28-0)))))</f>
        <v>79650.078537638794</v>
      </c>
      <c r="H164" s="121"/>
      <c r="I164" s="122"/>
      <c r="J164" s="49"/>
      <c r="L164" s="2"/>
      <c r="M164" s="2"/>
      <c r="T164" s="4">
        <f t="shared" si="16"/>
        <v>222</v>
      </c>
      <c r="U164" s="18">
        <f t="shared" si="17"/>
        <v>8.4083333333333336E-3</v>
      </c>
    </row>
    <row r="165" spans="3:21" hidden="1" x14ac:dyDescent="0.25">
      <c r="C165" s="50">
        <f t="shared" si="19"/>
        <v>133</v>
      </c>
      <c r="D165" s="52">
        <f t="shared" si="21"/>
        <v>8045031.4201435447</v>
      </c>
      <c r="E165" s="52">
        <f t="shared" si="18"/>
        <v>67645.305857706975</v>
      </c>
      <c r="F165" s="51">
        <f t="shared" si="20"/>
        <v>12004.772679931819</v>
      </c>
      <c r="G165" s="120">
        <f t="shared" si="22"/>
        <v>79650.078537638794</v>
      </c>
      <c r="H165" s="121"/>
      <c r="I165" s="122"/>
      <c r="J165" s="49"/>
      <c r="L165" s="2"/>
      <c r="M165" s="2"/>
      <c r="T165" s="4">
        <f t="shared" si="16"/>
        <v>221</v>
      </c>
      <c r="U165" s="18">
        <f t="shared" si="17"/>
        <v>8.4083333333333336E-3</v>
      </c>
    </row>
    <row r="166" spans="3:21" hidden="1" x14ac:dyDescent="0.25">
      <c r="C166" s="50">
        <f t="shared" si="19"/>
        <v>134</v>
      </c>
      <c r="D166" s="52">
        <f t="shared" si="21"/>
        <v>8033026.6474636132</v>
      </c>
      <c r="E166" s="52">
        <f t="shared" si="18"/>
        <v>67544.36572742321</v>
      </c>
      <c r="F166" s="51">
        <f t="shared" si="20"/>
        <v>12105.712810215584</v>
      </c>
      <c r="G166" s="120">
        <f t="shared" si="22"/>
        <v>79650.078537638794</v>
      </c>
      <c r="H166" s="121"/>
      <c r="I166" s="122"/>
      <c r="J166" s="49"/>
      <c r="L166" s="2"/>
      <c r="M166" s="2"/>
      <c r="T166" s="4">
        <f t="shared" si="16"/>
        <v>220</v>
      </c>
      <c r="U166" s="18">
        <f t="shared" si="17"/>
        <v>8.4083333333333336E-3</v>
      </c>
    </row>
    <row r="167" spans="3:21" hidden="1" x14ac:dyDescent="0.25">
      <c r="C167" s="50">
        <f t="shared" si="19"/>
        <v>135</v>
      </c>
      <c r="D167" s="52">
        <f t="shared" si="21"/>
        <v>8020920.9346533976</v>
      </c>
      <c r="E167" s="52">
        <f t="shared" si="18"/>
        <v>67442.576858877321</v>
      </c>
      <c r="F167" s="51">
        <f t="shared" si="20"/>
        <v>12207.501678761473</v>
      </c>
      <c r="G167" s="120">
        <f t="shared" si="22"/>
        <v>79650.078537638794</v>
      </c>
      <c r="H167" s="121"/>
      <c r="I167" s="122"/>
      <c r="J167" s="49"/>
      <c r="L167" s="2"/>
      <c r="M167" s="2"/>
      <c r="T167" s="4">
        <f t="shared" si="16"/>
        <v>219</v>
      </c>
      <c r="U167" s="18">
        <f t="shared" si="17"/>
        <v>8.4083333333333336E-3</v>
      </c>
    </row>
    <row r="168" spans="3:21" hidden="1" x14ac:dyDescent="0.25">
      <c r="C168" s="50">
        <f t="shared" si="19"/>
        <v>136</v>
      </c>
      <c r="D168" s="52">
        <f t="shared" si="21"/>
        <v>8008713.4329746366</v>
      </c>
      <c r="E168" s="52">
        <f t="shared" si="18"/>
        <v>67339.932115595075</v>
      </c>
      <c r="F168" s="51">
        <f t="shared" si="20"/>
        <v>12310.146422043719</v>
      </c>
      <c r="G168" s="120">
        <f t="shared" si="22"/>
        <v>79650.078537638794</v>
      </c>
      <c r="H168" s="121"/>
      <c r="I168" s="122"/>
      <c r="J168" s="49"/>
      <c r="L168" s="2"/>
      <c r="M168" s="2"/>
      <c r="T168" s="4">
        <f t="shared" si="16"/>
        <v>218</v>
      </c>
      <c r="U168" s="18">
        <f t="shared" si="17"/>
        <v>8.4083333333333336E-3</v>
      </c>
    </row>
    <row r="169" spans="3:21" hidden="1" x14ac:dyDescent="0.25">
      <c r="C169" s="50">
        <f t="shared" si="19"/>
        <v>137</v>
      </c>
      <c r="D169" s="52">
        <f t="shared" si="21"/>
        <v>7996403.2865525931</v>
      </c>
      <c r="E169" s="52">
        <f t="shared" si="18"/>
        <v>67236.424301096384</v>
      </c>
      <c r="F169" s="51">
        <f t="shared" si="20"/>
        <v>12413.65423654241</v>
      </c>
      <c r="G169" s="120">
        <f t="shared" si="22"/>
        <v>79650.078537638794</v>
      </c>
      <c r="H169" s="121"/>
      <c r="I169" s="122"/>
      <c r="J169" s="49"/>
      <c r="L169" s="2"/>
      <c r="M169" s="2"/>
      <c r="T169" s="4">
        <f t="shared" si="16"/>
        <v>217</v>
      </c>
      <c r="U169" s="18">
        <f t="shared" si="17"/>
        <v>8.4083333333333336E-3</v>
      </c>
    </row>
    <row r="170" spans="3:21" hidden="1" x14ac:dyDescent="0.25">
      <c r="C170" s="50">
        <f t="shared" si="19"/>
        <v>138</v>
      </c>
      <c r="D170" s="52">
        <f t="shared" si="21"/>
        <v>7983989.6323160511</v>
      </c>
      <c r="E170" s="52">
        <f t="shared" si="18"/>
        <v>67132.046158390804</v>
      </c>
      <c r="F170" s="51">
        <f t="shared" si="20"/>
        <v>12518.03237924799</v>
      </c>
      <c r="G170" s="120">
        <f t="shared" si="22"/>
        <v>79650.078537638794</v>
      </c>
      <c r="H170" s="121"/>
      <c r="I170" s="122"/>
      <c r="J170" s="49"/>
      <c r="L170" s="2"/>
      <c r="M170" s="2"/>
      <c r="T170" s="4">
        <f t="shared" si="16"/>
        <v>216</v>
      </c>
      <c r="U170" s="18">
        <f t="shared" si="17"/>
        <v>8.4083333333333336E-3</v>
      </c>
    </row>
    <row r="171" spans="3:21" hidden="1" x14ac:dyDescent="0.25">
      <c r="C171" s="50">
        <f t="shared" si="19"/>
        <v>139</v>
      </c>
      <c r="D171" s="52">
        <f t="shared" si="21"/>
        <v>7971471.5999368029</v>
      </c>
      <c r="E171" s="52">
        <f t="shared" si="18"/>
        <v>67026.790369468625</v>
      </c>
      <c r="F171" s="51">
        <f t="shared" si="20"/>
        <v>12623.288168170169</v>
      </c>
      <c r="G171" s="120">
        <f t="shared" si="22"/>
        <v>79650.078537638794</v>
      </c>
      <c r="H171" s="121"/>
      <c r="I171" s="122"/>
      <c r="J171" s="49"/>
      <c r="L171" s="2"/>
      <c r="M171" s="2"/>
      <c r="T171" s="4">
        <f t="shared" si="16"/>
        <v>215</v>
      </c>
      <c r="U171" s="18">
        <f t="shared" si="17"/>
        <v>8.4083333333333336E-3</v>
      </c>
    </row>
    <row r="172" spans="3:21" hidden="1" x14ac:dyDescent="0.25">
      <c r="C172" s="50">
        <f t="shared" si="19"/>
        <v>140</v>
      </c>
      <c r="D172" s="52">
        <f t="shared" si="21"/>
        <v>7958848.3117686324</v>
      </c>
      <c r="E172" s="52">
        <f t="shared" si="18"/>
        <v>66920.649554787917</v>
      </c>
      <c r="F172" s="51">
        <f t="shared" si="20"/>
        <v>12729.428982850877</v>
      </c>
      <c r="G172" s="120">
        <f t="shared" si="22"/>
        <v>79650.078537638794</v>
      </c>
      <c r="H172" s="121"/>
      <c r="I172" s="122"/>
      <c r="J172" s="49"/>
      <c r="L172" s="2"/>
      <c r="M172" s="2"/>
      <c r="T172" s="4">
        <f t="shared" si="16"/>
        <v>214</v>
      </c>
      <c r="U172" s="18">
        <f t="shared" si="17"/>
        <v>8.4083333333333336E-3</v>
      </c>
    </row>
    <row r="173" spans="3:21" hidden="1" x14ac:dyDescent="0.25">
      <c r="C173" s="50">
        <f t="shared" si="19"/>
        <v>141</v>
      </c>
      <c r="D173" s="52">
        <f t="shared" si="21"/>
        <v>7946118.8827857813</v>
      </c>
      <c r="E173" s="52">
        <f t="shared" si="18"/>
        <v>66813.616272757106</v>
      </c>
      <c r="F173" s="51">
        <f t="shared" si="20"/>
        <v>12836.462264881688</v>
      </c>
      <c r="G173" s="120">
        <f t="shared" si="22"/>
        <v>79650.078537638794</v>
      </c>
      <c r="H173" s="121"/>
      <c r="I173" s="122"/>
      <c r="J173" s="49"/>
      <c r="L173" s="2"/>
      <c r="M173" s="2"/>
      <c r="T173" s="4">
        <f t="shared" si="16"/>
        <v>213</v>
      </c>
      <c r="U173" s="18">
        <f t="shared" si="17"/>
        <v>8.4083333333333336E-3</v>
      </c>
    </row>
    <row r="174" spans="3:21" hidden="1" x14ac:dyDescent="0.25">
      <c r="C174" s="50">
        <f t="shared" si="19"/>
        <v>142</v>
      </c>
      <c r="D174" s="52">
        <f t="shared" si="21"/>
        <v>7933282.4205208998</v>
      </c>
      <c r="E174" s="52">
        <f t="shared" si="18"/>
        <v>66705.683019213233</v>
      </c>
      <c r="F174" s="51">
        <f t="shared" si="20"/>
        <v>12944.395518425561</v>
      </c>
      <c r="G174" s="120">
        <f t="shared" si="22"/>
        <v>79650.078537638794</v>
      </c>
      <c r="H174" s="121"/>
      <c r="I174" s="122"/>
      <c r="J174" s="49"/>
      <c r="L174" s="2"/>
      <c r="M174" s="2"/>
      <c r="T174" s="4">
        <f t="shared" si="16"/>
        <v>212</v>
      </c>
      <c r="U174" s="18">
        <f t="shared" si="17"/>
        <v>8.4083333333333336E-3</v>
      </c>
    </row>
    <row r="175" spans="3:21" hidden="1" x14ac:dyDescent="0.25">
      <c r="C175" s="50">
        <f t="shared" si="19"/>
        <v>143</v>
      </c>
      <c r="D175" s="52">
        <f t="shared" si="21"/>
        <v>7920338.025002474</v>
      </c>
      <c r="E175" s="52">
        <f t="shared" si="18"/>
        <v>66596.842226895809</v>
      </c>
      <c r="F175" s="51">
        <f t="shared" si="20"/>
        <v>13053.236310742985</v>
      </c>
      <c r="G175" s="120">
        <f t="shared" si="22"/>
        <v>79650.078537638794</v>
      </c>
      <c r="H175" s="121"/>
      <c r="I175" s="122"/>
      <c r="J175" s="49"/>
      <c r="L175" s="2"/>
      <c r="M175" s="2"/>
      <c r="T175" s="4">
        <f t="shared" si="16"/>
        <v>211</v>
      </c>
      <c r="U175" s="18">
        <f t="shared" si="17"/>
        <v>8.4083333333333336E-3</v>
      </c>
    </row>
    <row r="176" spans="3:21" hidden="1" x14ac:dyDescent="0.25">
      <c r="C176" s="50">
        <f t="shared" si="19"/>
        <v>144</v>
      </c>
      <c r="D176" s="52">
        <f t="shared" si="21"/>
        <v>7907284.7886917312</v>
      </c>
      <c r="E176" s="52">
        <f t="shared" si="18"/>
        <v>66487.086264916303</v>
      </c>
      <c r="F176" s="51">
        <f t="shared" si="20"/>
        <v>13162.992272722491</v>
      </c>
      <c r="G176" s="120">
        <f t="shared" si="22"/>
        <v>79650.078537638794</v>
      </c>
      <c r="H176" s="121"/>
      <c r="I176" s="122"/>
      <c r="J176" s="49"/>
      <c r="L176" s="2"/>
      <c r="M176" s="2"/>
      <c r="T176" s="4">
        <f t="shared" si="16"/>
        <v>210</v>
      </c>
      <c r="U176" s="18">
        <f t="shared" si="17"/>
        <v>8.4083333333333336E-3</v>
      </c>
    </row>
    <row r="177" spans="3:21" hidden="1" x14ac:dyDescent="0.25">
      <c r="C177" s="50">
        <f t="shared" si="19"/>
        <v>145</v>
      </c>
      <c r="D177" s="52">
        <f t="shared" si="21"/>
        <v>7894121.7964190086</v>
      </c>
      <c r="E177" s="52">
        <f t="shared" si="18"/>
        <v>66376.407438223163</v>
      </c>
      <c r="F177" s="51">
        <f t="shared" si="20"/>
        <v>13273.671099415631</v>
      </c>
      <c r="G177" s="120">
        <f t="shared" si="22"/>
        <v>79650.078537638794</v>
      </c>
      <c r="H177" s="121"/>
      <c r="I177" s="122"/>
      <c r="J177" s="49"/>
      <c r="L177" s="2"/>
      <c r="M177" s="2"/>
      <c r="T177" s="4">
        <f t="shared" si="16"/>
        <v>209</v>
      </c>
      <c r="U177" s="18">
        <f t="shared" si="17"/>
        <v>8.4083333333333336E-3</v>
      </c>
    </row>
    <row r="178" spans="3:21" hidden="1" x14ac:dyDescent="0.25">
      <c r="C178" s="50">
        <f t="shared" si="19"/>
        <v>146</v>
      </c>
      <c r="D178" s="52">
        <f t="shared" si="21"/>
        <v>7880848.1253195927</v>
      </c>
      <c r="E178" s="52">
        <f t="shared" si="18"/>
        <v>66264.797987062251</v>
      </c>
      <c r="F178" s="51">
        <f t="shared" si="20"/>
        <v>13385.280550576543</v>
      </c>
      <c r="G178" s="120">
        <f t="shared" si="22"/>
        <v>79650.078537638794</v>
      </c>
      <c r="H178" s="121"/>
      <c r="I178" s="122"/>
      <c r="J178" s="49"/>
      <c r="L178" s="2"/>
      <c r="M178" s="2"/>
      <c r="T178" s="4">
        <f t="shared" si="16"/>
        <v>208</v>
      </c>
      <c r="U178" s="18">
        <f t="shared" si="17"/>
        <v>8.4083333333333336E-3</v>
      </c>
    </row>
    <row r="179" spans="3:21" hidden="1" x14ac:dyDescent="0.25">
      <c r="C179" s="50">
        <f t="shared" si="19"/>
        <v>147</v>
      </c>
      <c r="D179" s="52">
        <f t="shared" si="21"/>
        <v>7867462.8447690159</v>
      </c>
      <c r="E179" s="52">
        <f t="shared" si="18"/>
        <v>66152.250086432818</v>
      </c>
      <c r="F179" s="51">
        <f t="shared" si="20"/>
        <v>13497.828451205976</v>
      </c>
      <c r="G179" s="120">
        <f t="shared" si="22"/>
        <v>79650.078537638794</v>
      </c>
      <c r="H179" s="121"/>
      <c r="I179" s="122"/>
      <c r="J179" s="49"/>
      <c r="L179" s="2"/>
      <c r="M179" s="2"/>
      <c r="T179" s="4">
        <f t="shared" si="16"/>
        <v>207</v>
      </c>
      <c r="U179" s="18">
        <f t="shared" si="17"/>
        <v>8.4083333333333336E-3</v>
      </c>
    </row>
    <row r="180" spans="3:21" hidden="1" x14ac:dyDescent="0.25">
      <c r="C180" s="50">
        <f t="shared" si="19"/>
        <v>148</v>
      </c>
      <c r="D180" s="52">
        <f t="shared" si="21"/>
        <v>7853965.0163178099</v>
      </c>
      <c r="E180" s="52">
        <f t="shared" si="18"/>
        <v>66038.755845538923</v>
      </c>
      <c r="F180" s="51">
        <f t="shared" si="20"/>
        <v>13611.322692099871</v>
      </c>
      <c r="G180" s="120">
        <f t="shared" si="22"/>
        <v>79650.078537638794</v>
      </c>
      <c r="H180" s="121"/>
      <c r="I180" s="122"/>
      <c r="J180" s="49"/>
      <c r="L180" s="2"/>
      <c r="M180" s="2"/>
      <c r="T180" s="4">
        <f t="shared" si="16"/>
        <v>206</v>
      </c>
      <c r="U180" s="18">
        <f t="shared" si="17"/>
        <v>8.4083333333333336E-3</v>
      </c>
    </row>
    <row r="181" spans="3:21" hidden="1" x14ac:dyDescent="0.25">
      <c r="C181" s="50">
        <f t="shared" si="19"/>
        <v>149</v>
      </c>
      <c r="D181" s="52">
        <f t="shared" si="21"/>
        <v>7840353.69362571</v>
      </c>
      <c r="E181" s="52">
        <f t="shared" si="18"/>
        <v>65924.307307236188</v>
      </c>
      <c r="F181" s="51">
        <f t="shared" si="20"/>
        <v>13725.771230402606</v>
      </c>
      <c r="G181" s="120">
        <f t="shared" si="22"/>
        <v>79650.078537638794</v>
      </c>
      <c r="H181" s="121"/>
      <c r="I181" s="122"/>
      <c r="J181" s="49"/>
      <c r="L181" s="2"/>
      <c r="M181" s="2"/>
      <c r="T181" s="4">
        <f t="shared" si="16"/>
        <v>205</v>
      </c>
      <c r="U181" s="18">
        <f t="shared" si="17"/>
        <v>8.4083333333333336E-3</v>
      </c>
    </row>
    <row r="182" spans="3:21" hidden="1" x14ac:dyDescent="0.25">
      <c r="C182" s="50">
        <f t="shared" si="19"/>
        <v>150</v>
      </c>
      <c r="D182" s="52">
        <f t="shared" si="21"/>
        <v>7826627.9223953076</v>
      </c>
      <c r="E182" s="52">
        <f t="shared" si="18"/>
        <v>65808.896447473875</v>
      </c>
      <c r="F182" s="51">
        <f t="shared" si="20"/>
        <v>13841.182090164919</v>
      </c>
      <c r="G182" s="120">
        <f t="shared" si="22"/>
        <v>79650.078537638794</v>
      </c>
      <c r="H182" s="121"/>
      <c r="I182" s="122"/>
      <c r="J182" s="49"/>
      <c r="L182" s="2"/>
      <c r="M182" s="2"/>
      <c r="T182" s="4">
        <f t="shared" si="16"/>
        <v>204</v>
      </c>
      <c r="U182" s="18">
        <f t="shared" si="17"/>
        <v>8.4083333333333336E-3</v>
      </c>
    </row>
    <row r="183" spans="3:21" hidden="1" x14ac:dyDescent="0.25">
      <c r="C183" s="50">
        <f t="shared" si="19"/>
        <v>151</v>
      </c>
      <c r="D183" s="52">
        <f t="shared" si="21"/>
        <v>7812786.7403051425</v>
      </c>
      <c r="E183" s="52">
        <f t="shared" si="18"/>
        <v>65692.515174732413</v>
      </c>
      <c r="F183" s="51">
        <f t="shared" si="20"/>
        <v>13957.563362906381</v>
      </c>
      <c r="G183" s="120">
        <f t="shared" si="22"/>
        <v>79650.078537638794</v>
      </c>
      <c r="H183" s="121"/>
      <c r="I183" s="122"/>
      <c r="J183" s="49"/>
      <c r="L183" s="2"/>
      <c r="M183" s="2"/>
      <c r="T183" s="4">
        <f t="shared" si="16"/>
        <v>203</v>
      </c>
      <c r="U183" s="18">
        <f t="shared" si="17"/>
        <v>8.4083333333333336E-3</v>
      </c>
    </row>
    <row r="184" spans="3:21" hidden="1" x14ac:dyDescent="0.25">
      <c r="C184" s="50">
        <f t="shared" si="19"/>
        <v>152</v>
      </c>
      <c r="D184" s="52">
        <f t="shared" si="21"/>
        <v>7798829.1769422358</v>
      </c>
      <c r="E184" s="52">
        <f t="shared" si="18"/>
        <v>65575.155329455971</v>
      </c>
      <c r="F184" s="51">
        <f t="shared" si="20"/>
        <v>14074.923208182823</v>
      </c>
      <c r="G184" s="120">
        <f t="shared" si="22"/>
        <v>79650.078537638794</v>
      </c>
      <c r="H184" s="121"/>
      <c r="I184" s="122"/>
      <c r="J184" s="49"/>
      <c r="L184" s="2"/>
      <c r="M184" s="2"/>
      <c r="T184" s="4">
        <f t="shared" si="16"/>
        <v>202</v>
      </c>
      <c r="U184" s="18">
        <f t="shared" si="17"/>
        <v>8.4083333333333336E-3</v>
      </c>
    </row>
    <row r="185" spans="3:21" hidden="1" x14ac:dyDescent="0.25">
      <c r="C185" s="50">
        <f t="shared" si="19"/>
        <v>153</v>
      </c>
      <c r="D185" s="52">
        <f t="shared" si="21"/>
        <v>7784754.2537340531</v>
      </c>
      <c r="E185" s="52">
        <f t="shared" si="18"/>
        <v>65456.8086834805</v>
      </c>
      <c r="F185" s="51">
        <f t="shared" si="20"/>
        <v>14193.269854158294</v>
      </c>
      <c r="G185" s="120">
        <f t="shared" si="22"/>
        <v>79650.078537638794</v>
      </c>
      <c r="H185" s="121"/>
      <c r="I185" s="122"/>
      <c r="J185" s="49"/>
      <c r="L185" s="2"/>
      <c r="M185" s="2"/>
      <c r="T185" s="4">
        <f t="shared" si="16"/>
        <v>201</v>
      </c>
      <c r="U185" s="18">
        <f t="shared" si="17"/>
        <v>8.4083333333333336E-3</v>
      </c>
    </row>
    <row r="186" spans="3:21" hidden="1" x14ac:dyDescent="0.25">
      <c r="C186" s="50">
        <f t="shared" si="19"/>
        <v>154</v>
      </c>
      <c r="D186" s="52">
        <f t="shared" si="21"/>
        <v>7770560.9838798949</v>
      </c>
      <c r="E186" s="52">
        <f t="shared" si="18"/>
        <v>65337.466939456783</v>
      </c>
      <c r="F186" s="51">
        <f t="shared" si="20"/>
        <v>14312.611598182011</v>
      </c>
      <c r="G186" s="120">
        <f t="shared" si="22"/>
        <v>79650.078537638794</v>
      </c>
      <c r="H186" s="121"/>
      <c r="I186" s="122"/>
      <c r="J186" s="49"/>
      <c r="L186" s="2"/>
      <c r="M186" s="2"/>
      <c r="T186" s="4">
        <f t="shared" si="16"/>
        <v>200</v>
      </c>
      <c r="U186" s="18">
        <f t="shared" si="17"/>
        <v>8.4083333333333336E-3</v>
      </c>
    </row>
    <row r="187" spans="3:21" hidden="1" x14ac:dyDescent="0.25">
      <c r="C187" s="50">
        <f t="shared" si="19"/>
        <v>155</v>
      </c>
      <c r="D187" s="52">
        <f t="shared" si="21"/>
        <v>7756248.3722817125</v>
      </c>
      <c r="E187" s="52">
        <f t="shared" si="18"/>
        <v>65217.121730268736</v>
      </c>
      <c r="F187" s="51">
        <f t="shared" si="20"/>
        <v>14432.956807370058</v>
      </c>
      <c r="G187" s="120">
        <f t="shared" si="22"/>
        <v>79650.078537638794</v>
      </c>
      <c r="H187" s="121"/>
      <c r="I187" s="122"/>
      <c r="J187" s="49"/>
      <c r="L187" s="2"/>
      <c r="M187" s="2"/>
      <c r="T187" s="4">
        <f t="shared" si="16"/>
        <v>199</v>
      </c>
      <c r="U187" s="18">
        <f t="shared" si="17"/>
        <v>8.4083333333333336E-3</v>
      </c>
    </row>
    <row r="188" spans="3:21" hidden="1" x14ac:dyDescent="0.25">
      <c r="C188" s="50">
        <f t="shared" si="19"/>
        <v>156</v>
      </c>
      <c r="D188" s="52">
        <f t="shared" si="21"/>
        <v>7741815.4154743422</v>
      </c>
      <c r="E188" s="52">
        <f t="shared" si="18"/>
        <v>65095.764618446759</v>
      </c>
      <c r="F188" s="51">
        <f t="shared" si="20"/>
        <v>14554.313919192035</v>
      </c>
      <c r="G188" s="120">
        <f t="shared" si="22"/>
        <v>79650.078537638794</v>
      </c>
      <c r="H188" s="121"/>
      <c r="I188" s="122"/>
      <c r="J188" s="49"/>
      <c r="L188" s="2"/>
      <c r="M188" s="2"/>
      <c r="T188" s="4">
        <f t="shared" si="16"/>
        <v>198</v>
      </c>
      <c r="U188" s="18">
        <f t="shared" si="17"/>
        <v>8.4083333333333336E-3</v>
      </c>
    </row>
    <row r="189" spans="3:21" hidden="1" x14ac:dyDescent="0.25">
      <c r="C189" s="50">
        <f t="shared" si="19"/>
        <v>157</v>
      </c>
      <c r="D189" s="52">
        <f t="shared" si="21"/>
        <v>7727261.10155515</v>
      </c>
      <c r="E189" s="52">
        <f t="shared" si="18"/>
        <v>64973.387095576225</v>
      </c>
      <c r="F189" s="51">
        <f t="shared" si="20"/>
        <v>14676.691442062569</v>
      </c>
      <c r="G189" s="120">
        <f t="shared" si="22"/>
        <v>79650.078537638794</v>
      </c>
      <c r="H189" s="121"/>
      <c r="I189" s="122"/>
      <c r="J189" s="49"/>
      <c r="L189" s="2"/>
      <c r="M189" s="2"/>
      <c r="T189" s="4">
        <f t="shared" si="16"/>
        <v>197</v>
      </c>
      <c r="U189" s="18">
        <f t="shared" si="17"/>
        <v>8.4083333333333336E-3</v>
      </c>
    </row>
    <row r="190" spans="3:21" hidden="1" x14ac:dyDescent="0.25">
      <c r="C190" s="50">
        <f t="shared" si="19"/>
        <v>158</v>
      </c>
      <c r="D190" s="52">
        <f t="shared" si="21"/>
        <v>7712584.4101130879</v>
      </c>
      <c r="E190" s="52">
        <f t="shared" si="18"/>
        <v>64849.980581700882</v>
      </c>
      <c r="F190" s="51">
        <f t="shared" si="20"/>
        <v>14800.097955937912</v>
      </c>
      <c r="G190" s="120">
        <f t="shared" si="22"/>
        <v>79650.078537638794</v>
      </c>
      <c r="H190" s="121"/>
      <c r="I190" s="122"/>
      <c r="J190" s="49"/>
      <c r="L190" s="2"/>
      <c r="M190" s="2"/>
      <c r="T190" s="4">
        <f t="shared" si="16"/>
        <v>196</v>
      </c>
      <c r="U190" s="18">
        <f t="shared" si="17"/>
        <v>8.4083333333333336E-3</v>
      </c>
    </row>
    <row r="191" spans="3:21" hidden="1" x14ac:dyDescent="0.25">
      <c r="C191" s="50">
        <f t="shared" si="19"/>
        <v>159</v>
      </c>
      <c r="D191" s="52">
        <f t="shared" si="21"/>
        <v>7697784.3121571504</v>
      </c>
      <c r="E191" s="52">
        <f t="shared" si="18"/>
        <v>64725.536424721373</v>
      </c>
      <c r="F191" s="51">
        <f t="shared" si="20"/>
        <v>14924.542112917421</v>
      </c>
      <c r="G191" s="120">
        <f t="shared" si="22"/>
        <v>79650.078537638794</v>
      </c>
      <c r="H191" s="121"/>
      <c r="I191" s="122"/>
      <c r="J191" s="49"/>
      <c r="L191" s="2"/>
      <c r="M191" s="2"/>
      <c r="T191" s="4">
        <f t="shared" si="16"/>
        <v>195</v>
      </c>
      <c r="U191" s="18">
        <f t="shared" si="17"/>
        <v>8.4083333333333336E-3</v>
      </c>
    </row>
    <row r="192" spans="3:21" hidden="1" x14ac:dyDescent="0.25">
      <c r="C192" s="50">
        <f t="shared" si="19"/>
        <v>160</v>
      </c>
      <c r="D192" s="52">
        <f t="shared" si="21"/>
        <v>7682859.7700442327</v>
      </c>
      <c r="E192" s="52">
        <f t="shared" si="18"/>
        <v>64600.045899788594</v>
      </c>
      <c r="F192" s="51">
        <f t="shared" si="20"/>
        <v>15050.0326378502</v>
      </c>
      <c r="G192" s="120">
        <f t="shared" si="22"/>
        <v>79650.078537638794</v>
      </c>
      <c r="H192" s="121"/>
      <c r="I192" s="122"/>
      <c r="J192" s="49"/>
      <c r="L192" s="2"/>
      <c r="M192" s="2"/>
      <c r="T192" s="4">
        <f t="shared" si="16"/>
        <v>194</v>
      </c>
      <c r="U192" s="18">
        <f t="shared" si="17"/>
        <v>8.4083333333333336E-3</v>
      </c>
    </row>
    <row r="193" spans="3:21" hidden="1" x14ac:dyDescent="0.25">
      <c r="C193" s="50">
        <f t="shared" si="19"/>
        <v>161</v>
      </c>
      <c r="D193" s="52">
        <f t="shared" si="21"/>
        <v>7667809.7374063823</v>
      </c>
      <c r="E193" s="52">
        <f t="shared" si="18"/>
        <v>64473.500208691999</v>
      </c>
      <c r="F193" s="51">
        <f t="shared" si="20"/>
        <v>15176.578328946794</v>
      </c>
      <c r="G193" s="120">
        <f t="shared" si="22"/>
        <v>79650.078537638794</v>
      </c>
      <c r="H193" s="121"/>
      <c r="I193" s="122"/>
      <c r="J193" s="49"/>
      <c r="L193" s="2"/>
      <c r="M193" s="2"/>
      <c r="T193" s="4">
        <f t="shared" si="16"/>
        <v>193</v>
      </c>
      <c r="U193" s="18">
        <f t="shared" si="17"/>
        <v>8.4083333333333336E-3</v>
      </c>
    </row>
    <row r="194" spans="3:21" hidden="1" x14ac:dyDescent="0.25">
      <c r="C194" s="50">
        <f t="shared" si="19"/>
        <v>162</v>
      </c>
      <c r="D194" s="52">
        <f t="shared" si="21"/>
        <v>7652633.1590774357</v>
      </c>
      <c r="E194" s="52">
        <f t="shared" si="18"/>
        <v>64345.890479242771</v>
      </c>
      <c r="F194" s="51">
        <f t="shared" si="20"/>
        <v>15304.188058396023</v>
      </c>
      <c r="G194" s="120">
        <f t="shared" si="22"/>
        <v>79650.078537638794</v>
      </c>
      <c r="H194" s="121"/>
      <c r="I194" s="122"/>
      <c r="J194" s="49"/>
      <c r="L194" s="2"/>
      <c r="M194" s="2"/>
      <c r="T194" s="4">
        <f t="shared" si="16"/>
        <v>192</v>
      </c>
      <c r="U194" s="18">
        <f t="shared" si="17"/>
        <v>8.4083333333333336E-3</v>
      </c>
    </row>
    <row r="195" spans="3:21" hidden="1" x14ac:dyDescent="0.25">
      <c r="C195" s="50">
        <f t="shared" si="19"/>
        <v>163</v>
      </c>
      <c r="D195" s="52">
        <f t="shared" si="21"/>
        <v>7637328.9710190399</v>
      </c>
      <c r="E195" s="52">
        <f t="shared" si="18"/>
        <v>64217.207764651765</v>
      </c>
      <c r="F195" s="51">
        <f t="shared" si="20"/>
        <v>15432.870772987029</v>
      </c>
      <c r="G195" s="120">
        <f t="shared" si="22"/>
        <v>79650.078537638794</v>
      </c>
      <c r="H195" s="121"/>
      <c r="I195" s="122"/>
      <c r="J195" s="49"/>
      <c r="L195" s="2"/>
      <c r="M195" s="2"/>
      <c r="T195" s="4">
        <f t="shared" si="16"/>
        <v>191</v>
      </c>
      <c r="U195" s="18">
        <f t="shared" si="17"/>
        <v>8.4083333333333336E-3</v>
      </c>
    </row>
    <row r="196" spans="3:21" hidden="1" x14ac:dyDescent="0.25">
      <c r="C196" s="50">
        <f t="shared" si="19"/>
        <v>164</v>
      </c>
      <c r="D196" s="52">
        <f t="shared" si="21"/>
        <v>7621896.1002460532</v>
      </c>
      <c r="E196" s="52">
        <f t="shared" si="18"/>
        <v>64087.443042902232</v>
      </c>
      <c r="F196" s="51">
        <f t="shared" si="20"/>
        <v>15562.635494736562</v>
      </c>
      <c r="G196" s="120">
        <f t="shared" si="22"/>
        <v>79650.078537638794</v>
      </c>
      <c r="H196" s="121"/>
      <c r="I196" s="122"/>
      <c r="J196" s="49"/>
      <c r="L196" s="2"/>
      <c r="M196" s="2"/>
      <c r="T196" s="4">
        <f t="shared" si="16"/>
        <v>190</v>
      </c>
      <c r="U196" s="18">
        <f t="shared" si="17"/>
        <v>8.4083333333333336E-3</v>
      </c>
    </row>
    <row r="197" spans="3:21" hidden="1" x14ac:dyDescent="0.25">
      <c r="C197" s="50">
        <f t="shared" si="19"/>
        <v>165</v>
      </c>
      <c r="D197" s="52">
        <f t="shared" si="21"/>
        <v>7606333.4647513162</v>
      </c>
      <c r="E197" s="52">
        <f t="shared" si="18"/>
        <v>63956.587216117317</v>
      </c>
      <c r="F197" s="51">
        <f t="shared" si="20"/>
        <v>15693.491321521476</v>
      </c>
      <c r="G197" s="120">
        <f t="shared" si="22"/>
        <v>79650.078537638794</v>
      </c>
      <c r="H197" s="121"/>
      <c r="I197" s="122"/>
      <c r="J197" s="49"/>
      <c r="L197" s="2"/>
      <c r="M197" s="2"/>
      <c r="T197" s="4">
        <f t="shared" si="16"/>
        <v>189</v>
      </c>
      <c r="U197" s="18">
        <f t="shared" si="17"/>
        <v>8.4083333333333336E-3</v>
      </c>
    </row>
    <row r="198" spans="3:21" hidden="1" x14ac:dyDescent="0.25">
      <c r="C198" s="50">
        <f t="shared" si="19"/>
        <v>166</v>
      </c>
      <c r="D198" s="52">
        <f t="shared" si="21"/>
        <v>7590639.9734297944</v>
      </c>
      <c r="E198" s="52">
        <f t="shared" si="18"/>
        <v>63824.631109922193</v>
      </c>
      <c r="F198" s="51">
        <f t="shared" si="20"/>
        <v>15825.447427716601</v>
      </c>
      <c r="G198" s="120">
        <f t="shared" si="22"/>
        <v>79650.078537638794</v>
      </c>
      <c r="H198" s="121"/>
      <c r="I198" s="122"/>
      <c r="J198" s="49"/>
      <c r="L198" s="2"/>
      <c r="M198" s="2"/>
      <c r="T198" s="4">
        <f t="shared" si="16"/>
        <v>188</v>
      </c>
      <c r="U198" s="18">
        <f t="shared" si="17"/>
        <v>8.4083333333333336E-3</v>
      </c>
    </row>
    <row r="199" spans="3:21" hidden="1" x14ac:dyDescent="0.25">
      <c r="C199" s="50">
        <f t="shared" si="19"/>
        <v>167</v>
      </c>
      <c r="D199" s="52">
        <f t="shared" si="21"/>
        <v>7574814.5260020774</v>
      </c>
      <c r="E199" s="52">
        <f t="shared" si="18"/>
        <v>63691.565472800801</v>
      </c>
      <c r="F199" s="51">
        <f t="shared" si="20"/>
        <v>15958.513064837993</v>
      </c>
      <c r="G199" s="120">
        <f t="shared" si="22"/>
        <v>79650.078537638794</v>
      </c>
      <c r="H199" s="121"/>
      <c r="I199" s="122"/>
      <c r="J199" s="49"/>
      <c r="L199" s="2"/>
      <c r="M199" s="2"/>
      <c r="T199" s="4">
        <f t="shared" si="16"/>
        <v>187</v>
      </c>
      <c r="U199" s="18">
        <f t="shared" si="17"/>
        <v>8.4083333333333336E-3</v>
      </c>
    </row>
    <row r="200" spans="3:21" hidden="1" x14ac:dyDescent="0.25">
      <c r="C200" s="50">
        <f t="shared" si="19"/>
        <v>168</v>
      </c>
      <c r="D200" s="52">
        <f t="shared" si="21"/>
        <v>7558856.0129372394</v>
      </c>
      <c r="E200" s="52">
        <f t="shared" si="18"/>
        <v>63557.38097544729</v>
      </c>
      <c r="F200" s="51">
        <f t="shared" si="20"/>
        <v>16092.697562191504</v>
      </c>
      <c r="G200" s="120">
        <f t="shared" si="22"/>
        <v>79650.078537638794</v>
      </c>
      <c r="H200" s="121"/>
      <c r="I200" s="122"/>
      <c r="J200" s="49"/>
      <c r="L200" s="2"/>
      <c r="M200" s="2"/>
      <c r="T200" s="4">
        <f t="shared" si="16"/>
        <v>186</v>
      </c>
      <c r="U200" s="18">
        <f t="shared" si="17"/>
        <v>8.4083333333333336E-3</v>
      </c>
    </row>
    <row r="201" spans="3:21" hidden="1" x14ac:dyDescent="0.25">
      <c r="C201" s="50">
        <f t="shared" si="19"/>
        <v>169</v>
      </c>
      <c r="D201" s="52">
        <f t="shared" si="21"/>
        <v>7542763.3153750477</v>
      </c>
      <c r="E201" s="52">
        <f t="shared" si="18"/>
        <v>63422.068210111865</v>
      </c>
      <c r="F201" s="51">
        <f t="shared" si="20"/>
        <v>16228.010327526928</v>
      </c>
      <c r="G201" s="120">
        <f t="shared" si="22"/>
        <v>79650.078537638794</v>
      </c>
      <c r="H201" s="121"/>
      <c r="I201" s="122"/>
      <c r="J201" s="49"/>
      <c r="L201" s="2"/>
      <c r="M201" s="2"/>
      <c r="T201" s="4">
        <f t="shared" si="16"/>
        <v>185</v>
      </c>
      <c r="U201" s="18">
        <f t="shared" si="17"/>
        <v>8.4083333333333336E-3</v>
      </c>
    </row>
    <row r="202" spans="3:21" hidden="1" x14ac:dyDescent="0.25">
      <c r="C202" s="50">
        <f t="shared" si="19"/>
        <v>170</v>
      </c>
      <c r="D202" s="52">
        <f t="shared" si="21"/>
        <v>7526535.3050475204</v>
      </c>
      <c r="E202" s="52">
        <f t="shared" si="18"/>
        <v>63285.617689941238</v>
      </c>
      <c r="F202" s="51">
        <f t="shared" si="20"/>
        <v>16364.460847697555</v>
      </c>
      <c r="G202" s="120">
        <f t="shared" si="22"/>
        <v>79650.078537638794</v>
      </c>
      <c r="H202" s="121"/>
      <c r="I202" s="122"/>
      <c r="J202" s="49"/>
      <c r="L202" s="2"/>
      <c r="M202" s="2"/>
      <c r="T202" s="4">
        <f t="shared" si="16"/>
        <v>184</v>
      </c>
      <c r="U202" s="18">
        <f t="shared" si="17"/>
        <v>8.4083333333333336E-3</v>
      </c>
    </row>
    <row r="203" spans="3:21" hidden="1" x14ac:dyDescent="0.25">
      <c r="C203" s="50">
        <f t="shared" si="19"/>
        <v>171</v>
      </c>
      <c r="D203" s="52">
        <f t="shared" si="21"/>
        <v>7510170.8441998232</v>
      </c>
      <c r="E203" s="52">
        <f t="shared" si="18"/>
        <v>63148.019848313517</v>
      </c>
      <c r="F203" s="51">
        <f t="shared" si="20"/>
        <v>16502.058689325277</v>
      </c>
      <c r="G203" s="120">
        <f t="shared" si="22"/>
        <v>79650.078537638794</v>
      </c>
      <c r="H203" s="121"/>
      <c r="I203" s="122"/>
      <c r="J203" s="49"/>
      <c r="L203" s="2"/>
      <c r="M203" s="2"/>
      <c r="T203" s="4">
        <f t="shared" si="16"/>
        <v>183</v>
      </c>
      <c r="U203" s="18">
        <f t="shared" si="17"/>
        <v>8.4083333333333336E-3</v>
      </c>
    </row>
    <row r="204" spans="3:21" hidden="1" x14ac:dyDescent="0.25">
      <c r="C204" s="50">
        <f t="shared" si="19"/>
        <v>172</v>
      </c>
      <c r="D204" s="52">
        <f t="shared" si="21"/>
        <v>7493668.7855104981</v>
      </c>
      <c r="E204" s="52">
        <f t="shared" si="18"/>
        <v>63009.265038167439</v>
      </c>
      <c r="F204" s="51">
        <f t="shared" si="20"/>
        <v>16640.813499471355</v>
      </c>
      <c r="G204" s="120">
        <f t="shared" si="22"/>
        <v>79650.078537638794</v>
      </c>
      <c r="H204" s="121"/>
      <c r="I204" s="122"/>
      <c r="J204" s="49"/>
      <c r="L204" s="2"/>
      <c r="M204" s="2"/>
      <c r="T204" s="4">
        <f t="shared" si="16"/>
        <v>182</v>
      </c>
      <c r="U204" s="18">
        <f t="shared" si="17"/>
        <v>8.4083333333333336E-3</v>
      </c>
    </row>
    <row r="205" spans="3:21" hidden="1" x14ac:dyDescent="0.25">
      <c r="C205" s="50">
        <f t="shared" si="19"/>
        <v>173</v>
      </c>
      <c r="D205" s="52">
        <f t="shared" si="21"/>
        <v>7477027.9720110269</v>
      </c>
      <c r="E205" s="52">
        <f t="shared" si="18"/>
        <v>62869.343531326056</v>
      </c>
      <c r="F205" s="51">
        <f t="shared" si="20"/>
        <v>16780.735006312738</v>
      </c>
      <c r="G205" s="120">
        <f t="shared" si="22"/>
        <v>79650.078537638794</v>
      </c>
      <c r="H205" s="121"/>
      <c r="I205" s="122"/>
      <c r="J205" s="49"/>
      <c r="L205" s="2"/>
      <c r="M205" s="2"/>
      <c r="T205" s="4">
        <f t="shared" si="16"/>
        <v>181</v>
      </c>
      <c r="U205" s="18">
        <f t="shared" si="17"/>
        <v>8.4083333333333336E-3</v>
      </c>
    </row>
    <row r="206" spans="3:21" hidden="1" x14ac:dyDescent="0.25">
      <c r="C206" s="50">
        <f t="shared" si="19"/>
        <v>174</v>
      </c>
      <c r="D206" s="52">
        <f t="shared" si="21"/>
        <v>7460247.2370047141</v>
      </c>
      <c r="E206" s="52">
        <f t="shared" si="18"/>
        <v>62728.245517814641</v>
      </c>
      <c r="F206" s="51">
        <f t="shared" si="20"/>
        <v>16921.833019824153</v>
      </c>
      <c r="G206" s="120">
        <f t="shared" si="22"/>
        <v>79650.078537638794</v>
      </c>
      <c r="H206" s="121"/>
      <c r="I206" s="122"/>
      <c r="J206" s="49"/>
      <c r="L206" s="2"/>
      <c r="M206" s="2"/>
      <c r="T206" s="4">
        <f t="shared" si="16"/>
        <v>180</v>
      </c>
      <c r="U206" s="18">
        <f t="shared" si="17"/>
        <v>8.4083333333333336E-3</v>
      </c>
    </row>
    <row r="207" spans="3:21" hidden="1" x14ac:dyDescent="0.25">
      <c r="C207" s="50">
        <f t="shared" si="19"/>
        <v>175</v>
      </c>
      <c r="D207" s="52">
        <f t="shared" si="21"/>
        <v>7443325.4039848903</v>
      </c>
      <c r="E207" s="52">
        <f t="shared" si="18"/>
        <v>62585.961105172952</v>
      </c>
      <c r="F207" s="51">
        <f t="shared" si="20"/>
        <v>17064.117432465842</v>
      </c>
      <c r="G207" s="120">
        <f t="shared" si="22"/>
        <v>79650.078537638794</v>
      </c>
      <c r="H207" s="121"/>
      <c r="I207" s="122"/>
      <c r="J207" s="49"/>
      <c r="L207" s="2"/>
      <c r="M207" s="2"/>
      <c r="T207" s="4">
        <f t="shared" si="16"/>
        <v>179</v>
      </c>
      <c r="U207" s="18">
        <f t="shared" si="17"/>
        <v>8.4083333333333336E-3</v>
      </c>
    </row>
    <row r="208" spans="3:21" hidden="1" x14ac:dyDescent="0.25">
      <c r="C208" s="50">
        <f t="shared" si="19"/>
        <v>176</v>
      </c>
      <c r="D208" s="52">
        <f t="shared" si="21"/>
        <v>7426261.2865524245</v>
      </c>
      <c r="E208" s="52">
        <f t="shared" si="18"/>
        <v>62442.480317761641</v>
      </c>
      <c r="F208" s="51">
        <f t="shared" si="20"/>
        <v>17207.598219877153</v>
      </c>
      <c r="G208" s="120">
        <f t="shared" si="22"/>
        <v>79650.078537638794</v>
      </c>
      <c r="H208" s="121"/>
      <c r="I208" s="122"/>
      <c r="J208" s="49"/>
      <c r="L208" s="2"/>
      <c r="M208" s="2"/>
      <c r="T208" s="4">
        <f t="shared" si="16"/>
        <v>178</v>
      </c>
      <c r="U208" s="18">
        <f t="shared" si="17"/>
        <v>8.4083333333333336E-3</v>
      </c>
    </row>
    <row r="209" spans="3:21" hidden="1" x14ac:dyDescent="0.25">
      <c r="C209" s="50">
        <f t="shared" si="19"/>
        <v>177</v>
      </c>
      <c r="D209" s="52">
        <f t="shared" si="21"/>
        <v>7409053.6883325474</v>
      </c>
      <c r="E209" s="52">
        <f t="shared" si="18"/>
        <v>62297.793096062836</v>
      </c>
      <c r="F209" s="51">
        <f t="shared" si="20"/>
        <v>17352.285441575958</v>
      </c>
      <c r="G209" s="120">
        <f t="shared" si="22"/>
        <v>79650.078537638794</v>
      </c>
      <c r="H209" s="121"/>
      <c r="I209" s="122"/>
      <c r="J209" s="49"/>
      <c r="L209" s="2"/>
      <c r="M209" s="2"/>
      <c r="T209" s="4">
        <f t="shared" si="16"/>
        <v>177</v>
      </c>
      <c r="U209" s="18">
        <f t="shared" si="17"/>
        <v>8.4083333333333336E-3</v>
      </c>
    </row>
    <row r="210" spans="3:21" hidden="1" x14ac:dyDescent="0.25">
      <c r="C210" s="50">
        <f t="shared" si="19"/>
        <v>178</v>
      </c>
      <c r="D210" s="52">
        <f t="shared" si="21"/>
        <v>7391701.4028909719</v>
      </c>
      <c r="E210" s="52">
        <f t="shared" si="18"/>
        <v>62151.889295974921</v>
      </c>
      <c r="F210" s="51">
        <f t="shared" si="20"/>
        <v>17498.189241663873</v>
      </c>
      <c r="G210" s="120">
        <f t="shared" si="22"/>
        <v>79650.078537638794</v>
      </c>
      <c r="H210" s="121"/>
      <c r="I210" s="122"/>
      <c r="J210" s="49"/>
      <c r="L210" s="2"/>
      <c r="M210" s="2"/>
      <c r="T210" s="4">
        <f t="shared" si="16"/>
        <v>176</v>
      </c>
      <c r="U210" s="18">
        <f t="shared" si="17"/>
        <v>8.4083333333333336E-3</v>
      </c>
    </row>
    <row r="211" spans="3:21" hidden="1" x14ac:dyDescent="0.25">
      <c r="C211" s="50">
        <f t="shared" si="19"/>
        <v>179</v>
      </c>
      <c r="D211" s="52">
        <f t="shared" si="21"/>
        <v>7374203.2136493083</v>
      </c>
      <c r="E211" s="52">
        <f t="shared" si="18"/>
        <v>62004.758688101268</v>
      </c>
      <c r="F211" s="51">
        <f t="shared" si="20"/>
        <v>17645.319849537525</v>
      </c>
      <c r="G211" s="120">
        <f t="shared" si="22"/>
        <v>79650.078537638794</v>
      </c>
      <c r="H211" s="121"/>
      <c r="I211" s="122"/>
      <c r="J211" s="49"/>
      <c r="L211" s="2"/>
      <c r="M211" s="2"/>
      <c r="T211" s="4">
        <f t="shared" si="16"/>
        <v>175</v>
      </c>
      <c r="U211" s="18">
        <f t="shared" si="17"/>
        <v>8.4083333333333336E-3</v>
      </c>
    </row>
    <row r="212" spans="3:21" hidden="1" x14ac:dyDescent="0.25">
      <c r="C212" s="50">
        <f t="shared" si="19"/>
        <v>180</v>
      </c>
      <c r="D212" s="52">
        <f t="shared" si="21"/>
        <v>7356557.8937997706</v>
      </c>
      <c r="E212" s="52">
        <f t="shared" si="18"/>
        <v>61856.390957033072</v>
      </c>
      <c r="F212" s="51">
        <f t="shared" si="20"/>
        <v>17793.687580605721</v>
      </c>
      <c r="G212" s="120">
        <f t="shared" si="22"/>
        <v>79650.078537638794</v>
      </c>
      <c r="H212" s="121"/>
      <c r="I212" s="122"/>
      <c r="J212" s="49"/>
      <c r="L212" s="2"/>
      <c r="M212" s="2"/>
      <c r="T212" s="4">
        <f t="shared" si="16"/>
        <v>174</v>
      </c>
      <c r="U212" s="18">
        <f t="shared" si="17"/>
        <v>8.4083333333333336E-3</v>
      </c>
    </row>
    <row r="213" spans="3:21" hidden="1" x14ac:dyDescent="0.25">
      <c r="C213" s="50">
        <f t="shared" si="19"/>
        <v>181</v>
      </c>
      <c r="D213" s="52">
        <f t="shared" si="21"/>
        <v>7338764.2062191647</v>
      </c>
      <c r="E213" s="52">
        <f t="shared" si="18"/>
        <v>61706.775700626145</v>
      </c>
      <c r="F213" s="51">
        <f t="shared" si="20"/>
        <v>17943.302837012649</v>
      </c>
      <c r="G213" s="120">
        <f t="shared" si="22"/>
        <v>79650.078537638794</v>
      </c>
      <c r="H213" s="121"/>
      <c r="I213" s="122"/>
      <c r="J213" s="49"/>
      <c r="L213" s="2"/>
      <c r="M213" s="2"/>
      <c r="T213" s="4">
        <f t="shared" si="16"/>
        <v>173</v>
      </c>
      <c r="U213" s="18">
        <f t="shared" si="17"/>
        <v>8.4083333333333336E-3</v>
      </c>
    </row>
    <row r="214" spans="3:21" hidden="1" x14ac:dyDescent="0.25">
      <c r="C214" s="50">
        <f t="shared" si="19"/>
        <v>182</v>
      </c>
      <c r="D214" s="52">
        <f t="shared" si="21"/>
        <v>7320820.9033821523</v>
      </c>
      <c r="E214" s="52">
        <f t="shared" si="18"/>
        <v>61555.902429271599</v>
      </c>
      <c r="F214" s="51">
        <f t="shared" si="20"/>
        <v>18094.176108367195</v>
      </c>
      <c r="G214" s="120">
        <f t="shared" si="22"/>
        <v>79650.078537638794</v>
      </c>
      <c r="H214" s="121"/>
      <c r="I214" s="122"/>
      <c r="J214" s="49"/>
      <c r="L214" s="2"/>
      <c r="M214" s="2"/>
      <c r="T214" s="4">
        <f t="shared" si="16"/>
        <v>172</v>
      </c>
      <c r="U214" s="18">
        <f t="shared" si="17"/>
        <v>8.4083333333333336E-3</v>
      </c>
    </row>
    <row r="215" spans="3:21" hidden="1" x14ac:dyDescent="0.25">
      <c r="C215" s="50">
        <f t="shared" si="19"/>
        <v>183</v>
      </c>
      <c r="D215" s="52">
        <f t="shared" si="21"/>
        <v>7302726.7272737855</v>
      </c>
      <c r="E215" s="52">
        <f t="shared" si="18"/>
        <v>61403.760565160417</v>
      </c>
      <c r="F215" s="51">
        <f t="shared" si="20"/>
        <v>18246.317972478377</v>
      </c>
      <c r="G215" s="120">
        <f t="shared" si="22"/>
        <v>79650.078537638794</v>
      </c>
      <c r="H215" s="121"/>
      <c r="I215" s="122"/>
      <c r="J215" s="49"/>
      <c r="L215" s="2"/>
      <c r="M215" s="2"/>
      <c r="T215" s="4">
        <f t="shared" si="16"/>
        <v>171</v>
      </c>
      <c r="U215" s="18">
        <f t="shared" si="17"/>
        <v>8.4083333333333336E-3</v>
      </c>
    </row>
    <row r="216" spans="3:21" hidden="1" x14ac:dyDescent="0.25">
      <c r="C216" s="50">
        <f t="shared" si="19"/>
        <v>184</v>
      </c>
      <c r="D216" s="52">
        <f t="shared" si="21"/>
        <v>7284480.4093013071</v>
      </c>
      <c r="E216" s="52">
        <f t="shared" si="18"/>
        <v>61250.339441541822</v>
      </c>
      <c r="F216" s="51">
        <f t="shared" si="20"/>
        <v>18399.739096096971</v>
      </c>
      <c r="G216" s="120">
        <f t="shared" si="22"/>
        <v>79650.078537638794</v>
      </c>
      <c r="H216" s="121"/>
      <c r="I216" s="122"/>
      <c r="J216" s="49"/>
      <c r="L216" s="2"/>
      <c r="M216" s="2"/>
      <c r="T216" s="4">
        <f t="shared" si="16"/>
        <v>170</v>
      </c>
      <c r="U216" s="18">
        <f t="shared" si="17"/>
        <v>8.4083333333333336E-3</v>
      </c>
    </row>
    <row r="217" spans="3:21" hidden="1" x14ac:dyDescent="0.25">
      <c r="C217" s="50">
        <f t="shared" si="19"/>
        <v>185</v>
      </c>
      <c r="D217" s="52">
        <f t="shared" si="21"/>
        <v>7266080.6702052103</v>
      </c>
      <c r="E217" s="52">
        <f t="shared" si="18"/>
        <v>61095.628301975477</v>
      </c>
      <c r="F217" s="51">
        <f t="shared" si="20"/>
        <v>18554.450235663317</v>
      </c>
      <c r="G217" s="120">
        <f t="shared" si="22"/>
        <v>79650.078537638794</v>
      </c>
      <c r="H217" s="121"/>
      <c r="I217" s="122"/>
      <c r="J217" s="49"/>
      <c r="L217" s="2"/>
      <c r="M217" s="2"/>
      <c r="T217" s="4">
        <f t="shared" si="16"/>
        <v>169</v>
      </c>
      <c r="U217" s="18">
        <f t="shared" si="17"/>
        <v>8.4083333333333336E-3</v>
      </c>
    </row>
    <row r="218" spans="3:21" hidden="1" x14ac:dyDescent="0.25">
      <c r="C218" s="50">
        <f t="shared" si="19"/>
        <v>186</v>
      </c>
      <c r="D218" s="52">
        <f t="shared" si="21"/>
        <v>7247526.2199695474</v>
      </c>
      <c r="E218" s="52">
        <f t="shared" si="18"/>
        <v>60939.616299577283</v>
      </c>
      <c r="F218" s="51">
        <f t="shared" si="20"/>
        <v>18710.462238061511</v>
      </c>
      <c r="G218" s="120">
        <f t="shared" si="22"/>
        <v>79650.078537638794</v>
      </c>
      <c r="H218" s="121"/>
      <c r="I218" s="122"/>
      <c r="J218" s="49"/>
      <c r="L218" s="2"/>
      <c r="M218" s="2"/>
      <c r="T218" s="4">
        <f t="shared" si="16"/>
        <v>168</v>
      </c>
      <c r="U218" s="18">
        <f t="shared" si="17"/>
        <v>8.4083333333333336E-3</v>
      </c>
    </row>
    <row r="219" spans="3:21" hidden="1" x14ac:dyDescent="0.25">
      <c r="C219" s="50">
        <f t="shared" si="19"/>
        <v>187</v>
      </c>
      <c r="D219" s="52">
        <f t="shared" si="21"/>
        <v>7228815.7577314861</v>
      </c>
      <c r="E219" s="52">
        <f t="shared" si="18"/>
        <v>60782.292496258917</v>
      </c>
      <c r="F219" s="51">
        <f t="shared" si="20"/>
        <v>18867.786041379877</v>
      </c>
      <c r="G219" s="120">
        <f t="shared" si="22"/>
        <v>79650.078537638794</v>
      </c>
      <c r="H219" s="121"/>
      <c r="I219" s="122"/>
      <c r="J219" s="49"/>
      <c r="L219" s="2"/>
      <c r="M219" s="2"/>
      <c r="T219" s="4">
        <f t="shared" si="16"/>
        <v>167</v>
      </c>
      <c r="U219" s="18">
        <f t="shared" si="17"/>
        <v>8.4083333333333336E-3</v>
      </c>
    </row>
    <row r="220" spans="3:21" hidden="1" x14ac:dyDescent="0.25">
      <c r="C220" s="50">
        <f t="shared" si="19"/>
        <v>188</v>
      </c>
      <c r="D220" s="52">
        <f t="shared" si="21"/>
        <v>7209947.9716901062</v>
      </c>
      <c r="E220" s="52">
        <f t="shared" si="18"/>
        <v>60623.645861960977</v>
      </c>
      <c r="F220" s="51">
        <f t="shared" si="20"/>
        <v>19026.432675677817</v>
      </c>
      <c r="G220" s="120">
        <f t="shared" si="22"/>
        <v>79650.078537638794</v>
      </c>
      <c r="H220" s="121"/>
      <c r="I220" s="122"/>
      <c r="J220" s="49"/>
      <c r="L220" s="2"/>
      <c r="M220" s="2"/>
      <c r="T220" s="4">
        <f t="shared" si="16"/>
        <v>166</v>
      </c>
      <c r="U220" s="18">
        <f t="shared" si="17"/>
        <v>8.4083333333333336E-3</v>
      </c>
    </row>
    <row r="221" spans="3:21" hidden="1" x14ac:dyDescent="0.25">
      <c r="C221" s="50">
        <f t="shared" si="19"/>
        <v>189</v>
      </c>
      <c r="D221" s="52">
        <f t="shared" si="21"/>
        <v>7190921.5390144289</v>
      </c>
      <c r="E221" s="52">
        <f t="shared" si="18"/>
        <v>60463.665273879655</v>
      </c>
      <c r="F221" s="51">
        <f t="shared" si="20"/>
        <v>19186.413263759139</v>
      </c>
      <c r="G221" s="120">
        <f t="shared" si="22"/>
        <v>79650.078537638794</v>
      </c>
      <c r="H221" s="121"/>
      <c r="I221" s="122"/>
      <c r="J221" s="49"/>
      <c r="L221" s="2"/>
      <c r="M221" s="2"/>
      <c r="T221" s="4">
        <f t="shared" ref="T221:T284" si="23">T220-1</f>
        <v>165</v>
      </c>
      <c r="U221" s="18">
        <f t="shared" ref="U221:U284" si="24">U220</f>
        <v>8.4083333333333336E-3</v>
      </c>
    </row>
    <row r="222" spans="3:21" hidden="1" x14ac:dyDescent="0.25">
      <c r="C222" s="50">
        <f t="shared" si="19"/>
        <v>190</v>
      </c>
      <c r="D222" s="52">
        <f t="shared" si="21"/>
        <v>7171735.1257506693</v>
      </c>
      <c r="E222" s="52">
        <f t="shared" si="18"/>
        <v>60302.339515686879</v>
      </c>
      <c r="F222" s="51">
        <f t="shared" si="20"/>
        <v>19347.739021951915</v>
      </c>
      <c r="G222" s="120">
        <f t="shared" si="22"/>
        <v>79650.078537638794</v>
      </c>
      <c r="H222" s="121"/>
      <c r="I222" s="122"/>
      <c r="J222" s="49"/>
      <c r="L222" s="2"/>
      <c r="M222" s="2"/>
      <c r="T222" s="4">
        <f t="shared" si="23"/>
        <v>164</v>
      </c>
      <c r="U222" s="18">
        <f t="shared" si="24"/>
        <v>8.4083333333333336E-3</v>
      </c>
    </row>
    <row r="223" spans="3:21" hidden="1" x14ac:dyDescent="0.25">
      <c r="C223" s="50">
        <f t="shared" si="19"/>
        <v>191</v>
      </c>
      <c r="D223" s="52">
        <f t="shared" si="21"/>
        <v>7152387.386728717</v>
      </c>
      <c r="E223" s="52">
        <f t="shared" si="18"/>
        <v>60139.657276743965</v>
      </c>
      <c r="F223" s="51">
        <f t="shared" si="20"/>
        <v>19510.421260894829</v>
      </c>
      <c r="G223" s="120">
        <f t="shared" si="22"/>
        <v>79650.078537638794</v>
      </c>
      <c r="H223" s="121"/>
      <c r="I223" s="122"/>
      <c r="J223" s="49"/>
      <c r="L223" s="2"/>
      <c r="M223" s="2"/>
      <c r="T223" s="4">
        <f t="shared" si="23"/>
        <v>163</v>
      </c>
      <c r="U223" s="18">
        <f t="shared" si="24"/>
        <v>8.4083333333333336E-3</v>
      </c>
    </row>
    <row r="224" spans="3:21" hidden="1" x14ac:dyDescent="0.25">
      <c r="C224" s="50">
        <f t="shared" si="19"/>
        <v>192</v>
      </c>
      <c r="D224" s="52">
        <f t="shared" si="21"/>
        <v>7132876.9654678218</v>
      </c>
      <c r="E224" s="52">
        <f t="shared" si="18"/>
        <v>59975.607151308606</v>
      </c>
      <c r="F224" s="51">
        <f t="shared" si="20"/>
        <v>19674.471386330188</v>
      </c>
      <c r="G224" s="120">
        <f t="shared" si="22"/>
        <v>79650.078537638794</v>
      </c>
      <c r="H224" s="121"/>
      <c r="I224" s="122"/>
      <c r="J224" s="49"/>
      <c r="L224" s="2"/>
      <c r="M224" s="2"/>
      <c r="T224" s="4">
        <f t="shared" si="23"/>
        <v>162</v>
      </c>
      <c r="U224" s="18">
        <f t="shared" si="24"/>
        <v>8.4083333333333336E-3</v>
      </c>
    </row>
    <row r="225" spans="3:21" hidden="1" x14ac:dyDescent="0.25">
      <c r="C225" s="50">
        <f t="shared" si="19"/>
        <v>193</v>
      </c>
      <c r="D225" s="52">
        <f t="shared" si="21"/>
        <v>7113202.4940814916</v>
      </c>
      <c r="E225" s="52">
        <f t="shared" ref="E225:E288" si="25">D225*U220</f>
        <v>59810.177637735207</v>
      </c>
      <c r="F225" s="51">
        <f t="shared" si="20"/>
        <v>19839.900899903587</v>
      </c>
      <c r="G225" s="120">
        <f t="shared" si="22"/>
        <v>79650.078537638794</v>
      </c>
      <c r="H225" s="121"/>
      <c r="I225" s="122"/>
      <c r="J225" s="49"/>
      <c r="L225" s="2"/>
      <c r="M225" s="2"/>
      <c r="T225" s="4">
        <f t="shared" si="23"/>
        <v>161</v>
      </c>
      <c r="U225" s="18">
        <f t="shared" si="24"/>
        <v>8.4083333333333336E-3</v>
      </c>
    </row>
    <row r="226" spans="3:21" hidden="1" x14ac:dyDescent="0.25">
      <c r="C226" s="50">
        <f t="shared" ref="C226:C289" si="26">C225+1</f>
        <v>194</v>
      </c>
      <c r="D226" s="52">
        <f t="shared" si="21"/>
        <v>7093362.5931815878</v>
      </c>
      <c r="E226" s="52">
        <f t="shared" si="25"/>
        <v>59643.357137668521</v>
      </c>
      <c r="F226" s="51">
        <f t="shared" si="20"/>
        <v>20006.721399970273</v>
      </c>
      <c r="G226" s="120">
        <f t="shared" si="22"/>
        <v>79650.078537638794</v>
      </c>
      <c r="H226" s="121"/>
      <c r="I226" s="122"/>
      <c r="J226" s="49"/>
      <c r="L226" s="2"/>
      <c r="M226" s="2"/>
      <c r="T226" s="4">
        <f t="shared" si="23"/>
        <v>160</v>
      </c>
      <c r="U226" s="18">
        <f t="shared" si="24"/>
        <v>8.4083333333333336E-3</v>
      </c>
    </row>
    <row r="227" spans="3:21" hidden="1" x14ac:dyDescent="0.25">
      <c r="C227" s="50">
        <f t="shared" si="26"/>
        <v>195</v>
      </c>
      <c r="D227" s="52">
        <f t="shared" si="21"/>
        <v>7073355.8717816174</v>
      </c>
      <c r="E227" s="52">
        <f t="shared" si="25"/>
        <v>59475.133955230434</v>
      </c>
      <c r="F227" s="51">
        <f t="shared" ref="F227:F290" si="27">IF(G227=0,G227-E227,G227-E227)</f>
        <v>20174.94458240836</v>
      </c>
      <c r="G227" s="120">
        <f t="shared" si="22"/>
        <v>79650.078537638794</v>
      </c>
      <c r="H227" s="121"/>
      <c r="I227" s="122"/>
      <c r="J227" s="49"/>
      <c r="L227" s="2"/>
      <c r="M227" s="2"/>
      <c r="T227" s="4">
        <f t="shared" si="23"/>
        <v>159</v>
      </c>
      <c r="U227" s="18">
        <f t="shared" si="24"/>
        <v>8.4083333333333336E-3</v>
      </c>
    </row>
    <row r="228" spans="3:21" hidden="1" x14ac:dyDescent="0.25">
      <c r="C228" s="50">
        <f t="shared" si="26"/>
        <v>196</v>
      </c>
      <c r="D228" s="52">
        <f t="shared" ref="D228:D291" si="28">IF(OR(D227&lt;0,D227&lt;G227),0,(IF(J227=0,D227-F227,D227-J227-F227)))</f>
        <v>7053180.9271992091</v>
      </c>
      <c r="E228" s="52">
        <f t="shared" si="25"/>
        <v>59305.496296200021</v>
      </c>
      <c r="F228" s="51">
        <f t="shared" si="27"/>
        <v>20344.582241438773</v>
      </c>
      <c r="G228" s="120">
        <f t="shared" ref="G228:G291" si="29">IF(D228&lt;=F227,D228+E228,IF($T$15=1,D228*(U223/(1-(1+U223)^-(T223-0))),$D$28*($U$28/(1-(1+$U$28)^-($T$28-0)))))</f>
        <v>79650.078537638794</v>
      </c>
      <c r="H228" s="121"/>
      <c r="I228" s="122"/>
      <c r="J228" s="49"/>
      <c r="L228" s="2"/>
      <c r="M228" s="2"/>
      <c r="T228" s="4">
        <f t="shared" si="23"/>
        <v>158</v>
      </c>
      <c r="U228" s="18">
        <f t="shared" si="24"/>
        <v>8.4083333333333336E-3</v>
      </c>
    </row>
    <row r="229" spans="3:21" hidden="1" x14ac:dyDescent="0.25">
      <c r="C229" s="50">
        <f t="shared" si="26"/>
        <v>197</v>
      </c>
      <c r="D229" s="52">
        <f t="shared" si="28"/>
        <v>7032836.3449577708</v>
      </c>
      <c r="E229" s="52">
        <f t="shared" si="25"/>
        <v>59134.432267186588</v>
      </c>
      <c r="F229" s="51">
        <f t="shared" si="27"/>
        <v>20515.646270452205</v>
      </c>
      <c r="G229" s="120">
        <f t="shared" si="29"/>
        <v>79650.078537638794</v>
      </c>
      <c r="H229" s="121"/>
      <c r="I229" s="122"/>
      <c r="J229" s="49"/>
      <c r="L229" s="2"/>
      <c r="M229" s="2"/>
      <c r="T229" s="4">
        <f t="shared" si="23"/>
        <v>157</v>
      </c>
      <c r="U229" s="18">
        <f t="shared" si="24"/>
        <v>8.4083333333333336E-3</v>
      </c>
    </row>
    <row r="230" spans="3:21" hidden="1" x14ac:dyDescent="0.25">
      <c r="C230" s="50">
        <f t="shared" si="26"/>
        <v>198</v>
      </c>
      <c r="D230" s="52">
        <f t="shared" si="28"/>
        <v>7012320.6986873187</v>
      </c>
      <c r="E230" s="52">
        <f t="shared" si="25"/>
        <v>58961.929874795875</v>
      </c>
      <c r="F230" s="51">
        <f t="shared" si="27"/>
        <v>20688.148662842919</v>
      </c>
      <c r="G230" s="120">
        <f t="shared" si="29"/>
        <v>79650.078537638794</v>
      </c>
      <c r="H230" s="121"/>
      <c r="I230" s="122"/>
      <c r="J230" s="49"/>
      <c r="L230" s="2"/>
      <c r="M230" s="2"/>
      <c r="T230" s="4">
        <f t="shared" si="23"/>
        <v>156</v>
      </c>
      <c r="U230" s="18">
        <f t="shared" si="24"/>
        <v>8.4083333333333336E-3</v>
      </c>
    </row>
    <row r="231" spans="3:21" hidden="1" x14ac:dyDescent="0.25">
      <c r="C231" s="50">
        <f t="shared" si="26"/>
        <v>199</v>
      </c>
      <c r="D231" s="52">
        <f t="shared" si="28"/>
        <v>6991632.5500244759</v>
      </c>
      <c r="E231" s="52">
        <f t="shared" si="25"/>
        <v>58787.977024789136</v>
      </c>
      <c r="F231" s="51">
        <f t="shared" si="27"/>
        <v>20862.101512849658</v>
      </c>
      <c r="G231" s="120">
        <f t="shared" si="29"/>
        <v>79650.078537638794</v>
      </c>
      <c r="H231" s="121"/>
      <c r="I231" s="122"/>
      <c r="J231" s="49"/>
      <c r="L231" s="2"/>
      <c r="M231" s="2"/>
      <c r="T231" s="4">
        <f t="shared" si="23"/>
        <v>155</v>
      </c>
      <c r="U231" s="18">
        <f t="shared" si="24"/>
        <v>8.4083333333333336E-3</v>
      </c>
    </row>
    <row r="232" spans="3:21" hidden="1" x14ac:dyDescent="0.25">
      <c r="C232" s="50">
        <f t="shared" si="26"/>
        <v>200</v>
      </c>
      <c r="D232" s="52">
        <f t="shared" si="28"/>
        <v>6970770.4485116266</v>
      </c>
      <c r="E232" s="52">
        <f t="shared" si="25"/>
        <v>58612.561521235264</v>
      </c>
      <c r="F232" s="51">
        <f t="shared" si="27"/>
        <v>21037.51701640353</v>
      </c>
      <c r="G232" s="120">
        <f t="shared" si="29"/>
        <v>79650.078537638794</v>
      </c>
      <c r="H232" s="121"/>
      <c r="I232" s="122"/>
      <c r="J232" s="49"/>
      <c r="L232" s="2"/>
      <c r="M232" s="2"/>
      <c r="T232" s="4">
        <f t="shared" si="23"/>
        <v>154</v>
      </c>
      <c r="U232" s="18">
        <f t="shared" si="24"/>
        <v>8.4083333333333336E-3</v>
      </c>
    </row>
    <row r="233" spans="3:21" hidden="1" x14ac:dyDescent="0.25">
      <c r="C233" s="50">
        <f t="shared" si="26"/>
        <v>201</v>
      </c>
      <c r="D233" s="52">
        <f t="shared" si="28"/>
        <v>6949732.9314952232</v>
      </c>
      <c r="E233" s="52">
        <f t="shared" si="25"/>
        <v>58435.671065655668</v>
      </c>
      <c r="F233" s="51">
        <f t="shared" si="27"/>
        <v>21214.407471983126</v>
      </c>
      <c r="G233" s="120">
        <f t="shared" si="29"/>
        <v>79650.078537638794</v>
      </c>
      <c r="H233" s="121"/>
      <c r="I233" s="122"/>
      <c r="J233" s="49"/>
      <c r="L233" s="2"/>
      <c r="M233" s="2"/>
      <c r="T233" s="4">
        <f t="shared" si="23"/>
        <v>153</v>
      </c>
      <c r="U233" s="18">
        <f t="shared" si="24"/>
        <v>8.4083333333333336E-3</v>
      </c>
    </row>
    <row r="234" spans="3:21" hidden="1" x14ac:dyDescent="0.25">
      <c r="C234" s="50">
        <f t="shared" si="26"/>
        <v>202</v>
      </c>
      <c r="D234" s="52">
        <f t="shared" si="28"/>
        <v>6928518.5240232404</v>
      </c>
      <c r="E234" s="52">
        <f t="shared" si="25"/>
        <v>58257.293256162084</v>
      </c>
      <c r="F234" s="51">
        <f t="shared" si="27"/>
        <v>21392.78528147671</v>
      </c>
      <c r="G234" s="120">
        <f t="shared" si="29"/>
        <v>79650.078537638794</v>
      </c>
      <c r="H234" s="121"/>
      <c r="I234" s="122"/>
      <c r="J234" s="49"/>
      <c r="L234" s="2"/>
      <c r="M234" s="2"/>
      <c r="T234" s="4">
        <f t="shared" si="23"/>
        <v>152</v>
      </c>
      <c r="U234" s="18">
        <f t="shared" si="24"/>
        <v>8.4083333333333336E-3</v>
      </c>
    </row>
    <row r="235" spans="3:21" hidden="1" x14ac:dyDescent="0.25">
      <c r="C235" s="50">
        <f t="shared" si="26"/>
        <v>203</v>
      </c>
      <c r="D235" s="52">
        <f t="shared" si="28"/>
        <v>6907125.7387417639</v>
      </c>
      <c r="E235" s="52">
        <f t="shared" si="25"/>
        <v>58077.415586586998</v>
      </c>
      <c r="F235" s="51">
        <f t="shared" si="27"/>
        <v>21572.662951051796</v>
      </c>
      <c r="G235" s="120">
        <f t="shared" si="29"/>
        <v>79650.078537638794</v>
      </c>
      <c r="H235" s="121"/>
      <c r="I235" s="122"/>
      <c r="J235" s="49"/>
      <c r="L235" s="2"/>
      <c r="M235" s="2"/>
      <c r="T235" s="4">
        <f t="shared" si="23"/>
        <v>151</v>
      </c>
      <c r="U235" s="18">
        <f t="shared" si="24"/>
        <v>8.4083333333333336E-3</v>
      </c>
    </row>
    <row r="236" spans="3:21" hidden="1" x14ac:dyDescent="0.25">
      <c r="C236" s="50">
        <f t="shared" si="26"/>
        <v>204</v>
      </c>
      <c r="D236" s="52">
        <f t="shared" si="28"/>
        <v>6885553.0757907117</v>
      </c>
      <c r="E236" s="52">
        <f t="shared" si="25"/>
        <v>57896.025445606901</v>
      </c>
      <c r="F236" s="51">
        <f t="shared" si="27"/>
        <v>21754.053092031892</v>
      </c>
      <c r="G236" s="120">
        <f t="shared" si="29"/>
        <v>79650.078537638794</v>
      </c>
      <c r="H236" s="121"/>
      <c r="I236" s="122"/>
      <c r="J236" s="49"/>
      <c r="L236" s="2"/>
      <c r="M236" s="2"/>
      <c r="T236" s="4">
        <f t="shared" si="23"/>
        <v>150</v>
      </c>
      <c r="U236" s="18">
        <f t="shared" si="24"/>
        <v>8.4083333333333336E-3</v>
      </c>
    </row>
    <row r="237" spans="3:21" hidden="1" x14ac:dyDescent="0.25">
      <c r="C237" s="50">
        <f t="shared" si="26"/>
        <v>205</v>
      </c>
      <c r="D237" s="52">
        <f t="shared" si="28"/>
        <v>6863799.0226986799</v>
      </c>
      <c r="E237" s="52">
        <f t="shared" si="25"/>
        <v>57713.110115858071</v>
      </c>
      <c r="F237" s="51">
        <f t="shared" si="27"/>
        <v>21936.968421780723</v>
      </c>
      <c r="G237" s="120">
        <f t="shared" si="29"/>
        <v>79650.078537638794</v>
      </c>
      <c r="H237" s="121"/>
      <c r="I237" s="122"/>
      <c r="J237" s="49"/>
      <c r="L237" s="2"/>
      <c r="M237" s="2"/>
      <c r="T237" s="4">
        <f t="shared" si="23"/>
        <v>149</v>
      </c>
      <c r="U237" s="18">
        <f t="shared" si="24"/>
        <v>8.4083333333333336E-3</v>
      </c>
    </row>
    <row r="238" spans="3:21" hidden="1" x14ac:dyDescent="0.25">
      <c r="C238" s="50">
        <f t="shared" si="26"/>
        <v>206</v>
      </c>
      <c r="D238" s="52">
        <f t="shared" si="28"/>
        <v>6841862.0542768994</v>
      </c>
      <c r="E238" s="52">
        <f t="shared" si="25"/>
        <v>57528.656773044931</v>
      </c>
      <c r="F238" s="51">
        <f t="shared" si="27"/>
        <v>22121.421764593862</v>
      </c>
      <c r="G238" s="120">
        <f t="shared" si="29"/>
        <v>79650.078537638794</v>
      </c>
      <c r="H238" s="121"/>
      <c r="I238" s="122"/>
      <c r="J238" s="49"/>
      <c r="L238" s="2"/>
      <c r="M238" s="2"/>
      <c r="T238" s="4">
        <f t="shared" si="23"/>
        <v>148</v>
      </c>
      <c r="U238" s="18">
        <f t="shared" si="24"/>
        <v>8.4083333333333336E-3</v>
      </c>
    </row>
    <row r="239" spans="3:21" hidden="1" x14ac:dyDescent="0.25">
      <c r="C239" s="50">
        <f t="shared" si="26"/>
        <v>207</v>
      </c>
      <c r="D239" s="52">
        <f t="shared" si="28"/>
        <v>6819740.6325123059</v>
      </c>
      <c r="E239" s="52">
        <f t="shared" si="25"/>
        <v>57342.652485040977</v>
      </c>
      <c r="F239" s="51">
        <f t="shared" si="27"/>
        <v>22307.426052597817</v>
      </c>
      <c r="G239" s="120">
        <f t="shared" si="29"/>
        <v>79650.078537638794</v>
      </c>
      <c r="H239" s="121"/>
      <c r="I239" s="122"/>
      <c r="J239" s="49"/>
      <c r="L239" s="2"/>
      <c r="M239" s="2"/>
      <c r="T239" s="4">
        <f t="shared" si="23"/>
        <v>147</v>
      </c>
      <c r="U239" s="18">
        <f t="shared" si="24"/>
        <v>8.4083333333333336E-3</v>
      </c>
    </row>
    <row r="240" spans="3:21" hidden="1" x14ac:dyDescent="0.25">
      <c r="C240" s="50">
        <f t="shared" si="26"/>
        <v>208</v>
      </c>
      <c r="D240" s="52">
        <f t="shared" si="28"/>
        <v>6797433.2064597085</v>
      </c>
      <c r="E240" s="52">
        <f t="shared" si="25"/>
        <v>57155.084210982051</v>
      </c>
      <c r="F240" s="51">
        <f t="shared" si="27"/>
        <v>22494.994326656742</v>
      </c>
      <c r="G240" s="120">
        <f t="shared" si="29"/>
        <v>79650.078537638794</v>
      </c>
      <c r="H240" s="121"/>
      <c r="I240" s="122"/>
      <c r="J240" s="49"/>
      <c r="L240" s="2"/>
      <c r="M240" s="2"/>
      <c r="T240" s="4">
        <f t="shared" si="23"/>
        <v>146</v>
      </c>
      <c r="U240" s="18">
        <f t="shared" si="24"/>
        <v>8.4083333333333336E-3</v>
      </c>
    </row>
    <row r="241" spans="3:21" hidden="1" x14ac:dyDescent="0.25">
      <c r="C241" s="50">
        <f t="shared" si="26"/>
        <v>209</v>
      </c>
      <c r="D241" s="52">
        <f t="shared" si="28"/>
        <v>6774938.2121330518</v>
      </c>
      <c r="E241" s="52">
        <f t="shared" si="25"/>
        <v>56965.93880035208</v>
      </c>
      <c r="F241" s="51">
        <f t="shared" si="27"/>
        <v>22684.139737286714</v>
      </c>
      <c r="G241" s="120">
        <f t="shared" si="29"/>
        <v>79650.078537638794</v>
      </c>
      <c r="H241" s="121"/>
      <c r="I241" s="122"/>
      <c r="J241" s="49"/>
      <c r="L241" s="2"/>
      <c r="M241" s="2"/>
      <c r="T241" s="4">
        <f t="shared" si="23"/>
        <v>145</v>
      </c>
      <c r="U241" s="18">
        <f t="shared" si="24"/>
        <v>8.4083333333333336E-3</v>
      </c>
    </row>
    <row r="242" spans="3:21" hidden="1" x14ac:dyDescent="0.25">
      <c r="C242" s="50">
        <f t="shared" si="26"/>
        <v>210</v>
      </c>
      <c r="D242" s="52">
        <f t="shared" si="28"/>
        <v>6752254.0723957652</v>
      </c>
      <c r="E242" s="52">
        <f t="shared" si="25"/>
        <v>56775.202992061058</v>
      </c>
      <c r="F242" s="51">
        <f t="shared" si="27"/>
        <v>22874.875545577735</v>
      </c>
      <c r="G242" s="120">
        <f t="shared" si="29"/>
        <v>79650.078537638794</v>
      </c>
      <c r="H242" s="121"/>
      <c r="I242" s="122"/>
      <c r="J242" s="49"/>
      <c r="L242" s="2"/>
      <c r="M242" s="2"/>
      <c r="T242" s="4">
        <f t="shared" si="23"/>
        <v>144</v>
      </c>
      <c r="U242" s="18">
        <f t="shared" si="24"/>
        <v>8.4083333333333336E-3</v>
      </c>
    </row>
    <row r="243" spans="3:21" hidden="1" x14ac:dyDescent="0.25">
      <c r="C243" s="50">
        <f t="shared" si="26"/>
        <v>211</v>
      </c>
      <c r="D243" s="52">
        <f t="shared" si="28"/>
        <v>6729379.1968501871</v>
      </c>
      <c r="E243" s="52">
        <f t="shared" si="25"/>
        <v>56582.863413515326</v>
      </c>
      <c r="F243" s="51">
        <f t="shared" si="27"/>
        <v>23067.215124123468</v>
      </c>
      <c r="G243" s="120">
        <f t="shared" si="29"/>
        <v>79650.078537638794</v>
      </c>
      <c r="H243" s="121"/>
      <c r="I243" s="122"/>
      <c r="J243" s="49"/>
      <c r="L243" s="2"/>
      <c r="M243" s="2"/>
      <c r="T243" s="4">
        <f t="shared" si="23"/>
        <v>143</v>
      </c>
      <c r="U243" s="18">
        <f t="shared" si="24"/>
        <v>8.4083333333333336E-3</v>
      </c>
    </row>
    <row r="244" spans="3:21" hidden="1" x14ac:dyDescent="0.25">
      <c r="C244" s="50">
        <f t="shared" si="26"/>
        <v>212</v>
      </c>
      <c r="D244" s="52">
        <f t="shared" si="28"/>
        <v>6706311.9817260634</v>
      </c>
      <c r="E244" s="52">
        <f t="shared" si="25"/>
        <v>56388.906579679984</v>
      </c>
      <c r="F244" s="51">
        <f t="shared" si="27"/>
        <v>23261.17195795881</v>
      </c>
      <c r="G244" s="120">
        <f t="shared" si="29"/>
        <v>79650.078537638794</v>
      </c>
      <c r="H244" s="121"/>
      <c r="I244" s="122"/>
      <c r="J244" s="49"/>
      <c r="L244" s="2"/>
      <c r="M244" s="2"/>
      <c r="T244" s="4">
        <f t="shared" si="23"/>
        <v>142</v>
      </c>
      <c r="U244" s="18">
        <f t="shared" si="24"/>
        <v>8.4083333333333336E-3</v>
      </c>
    </row>
    <row r="245" spans="3:21" hidden="1" x14ac:dyDescent="0.25">
      <c r="C245" s="50">
        <f t="shared" si="26"/>
        <v>213</v>
      </c>
      <c r="D245" s="52">
        <f t="shared" si="28"/>
        <v>6683050.8097681049</v>
      </c>
      <c r="E245" s="52">
        <f t="shared" si="25"/>
        <v>56193.318892133488</v>
      </c>
      <c r="F245" s="51">
        <f t="shared" si="27"/>
        <v>23456.759645505306</v>
      </c>
      <c r="G245" s="120">
        <f t="shared" si="29"/>
        <v>79650.078537638794</v>
      </c>
      <c r="H245" s="121"/>
      <c r="I245" s="122"/>
      <c r="J245" s="49"/>
      <c r="L245" s="2"/>
      <c r="M245" s="2"/>
      <c r="T245" s="4">
        <f t="shared" si="23"/>
        <v>141</v>
      </c>
      <c r="U245" s="18">
        <f t="shared" si="24"/>
        <v>8.4083333333333336E-3</v>
      </c>
    </row>
    <row r="246" spans="3:21" hidden="1" x14ac:dyDescent="0.25">
      <c r="C246" s="50">
        <f t="shared" si="26"/>
        <v>214</v>
      </c>
      <c r="D246" s="52">
        <f t="shared" si="28"/>
        <v>6659594.0501226</v>
      </c>
      <c r="E246" s="52">
        <f t="shared" si="25"/>
        <v>55996.086638114197</v>
      </c>
      <c r="F246" s="51">
        <f t="shared" si="27"/>
        <v>23653.991899524597</v>
      </c>
      <c r="G246" s="120">
        <f t="shared" si="29"/>
        <v>79650.078537638794</v>
      </c>
      <c r="H246" s="121"/>
      <c r="I246" s="122"/>
      <c r="J246" s="49"/>
      <c r="L246" s="2"/>
      <c r="M246" s="2"/>
      <c r="T246" s="4">
        <f t="shared" si="23"/>
        <v>140</v>
      </c>
      <c r="U246" s="18">
        <f t="shared" si="24"/>
        <v>8.4083333333333336E-3</v>
      </c>
    </row>
    <row r="247" spans="3:21" hidden="1" x14ac:dyDescent="0.25">
      <c r="C247" s="50">
        <f t="shared" si="26"/>
        <v>215</v>
      </c>
      <c r="D247" s="52">
        <f t="shared" si="28"/>
        <v>6635940.0582230752</v>
      </c>
      <c r="E247" s="52">
        <f t="shared" si="25"/>
        <v>55797.195989559026</v>
      </c>
      <c r="F247" s="51">
        <f t="shared" si="27"/>
        <v>23852.882548079768</v>
      </c>
      <c r="G247" s="120">
        <f t="shared" si="29"/>
        <v>79650.078537638794</v>
      </c>
      <c r="H247" s="121"/>
      <c r="I247" s="122"/>
      <c r="J247" s="49"/>
      <c r="L247" s="2"/>
      <c r="M247" s="2"/>
      <c r="T247" s="4">
        <f t="shared" si="23"/>
        <v>139</v>
      </c>
      <c r="U247" s="18">
        <f t="shared" si="24"/>
        <v>8.4083333333333336E-3</v>
      </c>
    </row>
    <row r="248" spans="3:21" hidden="1" x14ac:dyDescent="0.25">
      <c r="C248" s="50">
        <f t="shared" si="26"/>
        <v>216</v>
      </c>
      <c r="D248" s="52">
        <f t="shared" si="28"/>
        <v>6612087.1756749954</v>
      </c>
      <c r="E248" s="52">
        <f t="shared" si="25"/>
        <v>55596.633002133924</v>
      </c>
      <c r="F248" s="51">
        <f t="shared" si="27"/>
        <v>24053.44553550487</v>
      </c>
      <c r="G248" s="120">
        <f t="shared" si="29"/>
        <v>79650.078537638794</v>
      </c>
      <c r="H248" s="121"/>
      <c r="I248" s="122"/>
      <c r="J248" s="49"/>
      <c r="L248" s="2"/>
      <c r="M248" s="2"/>
      <c r="T248" s="4">
        <f t="shared" si="23"/>
        <v>138</v>
      </c>
      <c r="U248" s="18">
        <f t="shared" si="24"/>
        <v>8.4083333333333336E-3</v>
      </c>
    </row>
    <row r="249" spans="3:21" hidden="1" x14ac:dyDescent="0.25">
      <c r="C249" s="50">
        <f t="shared" si="26"/>
        <v>217</v>
      </c>
      <c r="D249" s="52">
        <f t="shared" si="28"/>
        <v>6588033.7301394902</v>
      </c>
      <c r="E249" s="52">
        <f t="shared" si="25"/>
        <v>55394.383614256214</v>
      </c>
      <c r="F249" s="51">
        <f t="shared" si="27"/>
        <v>24255.69492338258</v>
      </c>
      <c r="G249" s="120">
        <f t="shared" si="29"/>
        <v>79650.078537638794</v>
      </c>
      <c r="H249" s="121"/>
      <c r="I249" s="122"/>
      <c r="J249" s="49"/>
      <c r="L249" s="2"/>
      <c r="M249" s="2"/>
      <c r="T249" s="4">
        <f t="shared" si="23"/>
        <v>137</v>
      </c>
      <c r="U249" s="18">
        <f t="shared" si="24"/>
        <v>8.4083333333333336E-3</v>
      </c>
    </row>
    <row r="250" spans="3:21" hidden="1" x14ac:dyDescent="0.25">
      <c r="C250" s="50">
        <f t="shared" si="26"/>
        <v>218</v>
      </c>
      <c r="D250" s="52">
        <f t="shared" si="28"/>
        <v>6563778.035216108</v>
      </c>
      <c r="E250" s="52">
        <f t="shared" si="25"/>
        <v>55190.433646108773</v>
      </c>
      <c r="F250" s="51">
        <f t="shared" si="27"/>
        <v>24459.644891530021</v>
      </c>
      <c r="G250" s="120">
        <f t="shared" si="29"/>
        <v>79650.078537638794</v>
      </c>
      <c r="H250" s="121"/>
      <c r="I250" s="122"/>
      <c r="J250" s="49"/>
      <c r="L250" s="2"/>
      <c r="M250" s="2"/>
      <c r="T250" s="4">
        <f t="shared" si="23"/>
        <v>136</v>
      </c>
      <c r="U250" s="18">
        <f t="shared" si="24"/>
        <v>8.4083333333333336E-3</v>
      </c>
    </row>
    <row r="251" spans="3:21" hidden="1" x14ac:dyDescent="0.25">
      <c r="C251" s="50">
        <f t="shared" si="26"/>
        <v>219</v>
      </c>
      <c r="D251" s="52">
        <f t="shared" si="28"/>
        <v>6539318.3903245777</v>
      </c>
      <c r="E251" s="52">
        <f t="shared" si="25"/>
        <v>54984.768798645826</v>
      </c>
      <c r="F251" s="51">
        <f t="shared" si="27"/>
        <v>24665.309738992968</v>
      </c>
      <c r="G251" s="120">
        <f t="shared" si="29"/>
        <v>79650.078537638794</v>
      </c>
      <c r="H251" s="121"/>
      <c r="I251" s="122"/>
      <c r="J251" s="49"/>
      <c r="L251" s="2"/>
      <c r="M251" s="2"/>
      <c r="T251" s="4">
        <f t="shared" si="23"/>
        <v>135</v>
      </c>
      <c r="U251" s="18">
        <f t="shared" si="24"/>
        <v>8.4083333333333336E-3</v>
      </c>
    </row>
    <row r="252" spans="3:21" hidden="1" x14ac:dyDescent="0.25">
      <c r="C252" s="50">
        <f t="shared" si="26"/>
        <v>220</v>
      </c>
      <c r="D252" s="52">
        <f t="shared" si="28"/>
        <v>6514653.080585585</v>
      </c>
      <c r="E252" s="52">
        <f t="shared" si="25"/>
        <v>54777.374652590464</v>
      </c>
      <c r="F252" s="51">
        <f t="shared" si="27"/>
        <v>24872.70388504833</v>
      </c>
      <c r="G252" s="120">
        <f t="shared" si="29"/>
        <v>79650.078537638794</v>
      </c>
      <c r="H252" s="121"/>
      <c r="I252" s="122"/>
      <c r="J252" s="49"/>
      <c r="L252" s="2"/>
      <c r="M252" s="2"/>
      <c r="T252" s="4">
        <f t="shared" si="23"/>
        <v>134</v>
      </c>
      <c r="U252" s="18">
        <f t="shared" si="24"/>
        <v>8.4083333333333336E-3</v>
      </c>
    </row>
    <row r="253" spans="3:21" hidden="1" x14ac:dyDescent="0.25">
      <c r="C253" s="50">
        <f t="shared" si="26"/>
        <v>221</v>
      </c>
      <c r="D253" s="52">
        <f t="shared" si="28"/>
        <v>6489780.3767005363</v>
      </c>
      <c r="E253" s="52">
        <f t="shared" si="25"/>
        <v>54568.236667423676</v>
      </c>
      <c r="F253" s="51">
        <f t="shared" si="27"/>
        <v>25081.841870215118</v>
      </c>
      <c r="G253" s="120">
        <f t="shared" si="29"/>
        <v>79650.078537638794</v>
      </c>
      <c r="H253" s="121"/>
      <c r="I253" s="122"/>
      <c r="J253" s="49"/>
      <c r="L253" s="2"/>
      <c r="M253" s="2"/>
      <c r="T253" s="4">
        <f t="shared" si="23"/>
        <v>133</v>
      </c>
      <c r="U253" s="18">
        <f t="shared" si="24"/>
        <v>8.4083333333333336E-3</v>
      </c>
    </row>
    <row r="254" spans="3:21" hidden="1" x14ac:dyDescent="0.25">
      <c r="C254" s="50">
        <f t="shared" si="26"/>
        <v>222</v>
      </c>
      <c r="D254" s="52">
        <f t="shared" si="28"/>
        <v>6464698.5348303216</v>
      </c>
      <c r="E254" s="52">
        <f t="shared" si="25"/>
        <v>54357.340180364954</v>
      </c>
      <c r="F254" s="51">
        <f t="shared" si="27"/>
        <v>25292.73835727384</v>
      </c>
      <c r="G254" s="120">
        <f t="shared" si="29"/>
        <v>79650.078537638794</v>
      </c>
      <c r="H254" s="121"/>
      <c r="I254" s="122"/>
      <c r="J254" s="49"/>
      <c r="L254" s="2"/>
      <c r="M254" s="2"/>
      <c r="T254" s="4">
        <f t="shared" si="23"/>
        <v>132</v>
      </c>
      <c r="U254" s="18">
        <f t="shared" si="24"/>
        <v>8.4083333333333336E-3</v>
      </c>
    </row>
    <row r="255" spans="3:21" hidden="1" x14ac:dyDescent="0.25">
      <c r="C255" s="50">
        <f t="shared" si="26"/>
        <v>223</v>
      </c>
      <c r="D255" s="52">
        <f t="shared" si="28"/>
        <v>6439405.7964730477</v>
      </c>
      <c r="E255" s="52">
        <f t="shared" si="25"/>
        <v>54144.670405344208</v>
      </c>
      <c r="F255" s="51">
        <f t="shared" si="27"/>
        <v>25505.408132294586</v>
      </c>
      <c r="G255" s="120">
        <f t="shared" si="29"/>
        <v>79650.078537638794</v>
      </c>
      <c r="H255" s="121"/>
      <c r="I255" s="122"/>
      <c r="J255" s="49"/>
      <c r="L255" s="2"/>
      <c r="M255" s="2"/>
      <c r="T255" s="4">
        <f t="shared" si="23"/>
        <v>131</v>
      </c>
      <c r="U255" s="18">
        <f t="shared" si="24"/>
        <v>8.4083333333333336E-3</v>
      </c>
    </row>
    <row r="256" spans="3:21" hidden="1" x14ac:dyDescent="0.25">
      <c r="C256" s="50">
        <f t="shared" si="26"/>
        <v>224</v>
      </c>
      <c r="D256" s="52">
        <f t="shared" si="28"/>
        <v>6413900.3883407535</v>
      </c>
      <c r="E256" s="52">
        <f t="shared" si="25"/>
        <v>53930.21243196517</v>
      </c>
      <c r="F256" s="51">
        <f t="shared" si="27"/>
        <v>25719.866105673624</v>
      </c>
      <c r="G256" s="120">
        <f t="shared" si="29"/>
        <v>79650.078537638794</v>
      </c>
      <c r="H256" s="121"/>
      <c r="I256" s="122"/>
      <c r="J256" s="49"/>
      <c r="L256" s="2"/>
      <c r="M256" s="2"/>
      <c r="T256" s="4">
        <f t="shared" si="23"/>
        <v>130</v>
      </c>
      <c r="U256" s="18">
        <f t="shared" si="24"/>
        <v>8.4083333333333336E-3</v>
      </c>
    </row>
    <row r="257" spans="3:21" hidden="1" x14ac:dyDescent="0.25">
      <c r="C257" s="50">
        <f t="shared" si="26"/>
        <v>225</v>
      </c>
      <c r="D257" s="52">
        <f t="shared" si="28"/>
        <v>6388180.5222350797</v>
      </c>
      <c r="E257" s="52">
        <f t="shared" si="25"/>
        <v>53713.951224459961</v>
      </c>
      <c r="F257" s="51">
        <f t="shared" si="27"/>
        <v>25936.127313178833</v>
      </c>
      <c r="G257" s="120">
        <f t="shared" si="29"/>
        <v>79650.078537638794</v>
      </c>
      <c r="H257" s="121"/>
      <c r="I257" s="122"/>
      <c r="J257" s="49"/>
      <c r="L257" s="2"/>
      <c r="M257" s="2"/>
      <c r="T257" s="4">
        <f t="shared" si="23"/>
        <v>129</v>
      </c>
      <c r="U257" s="18">
        <f t="shared" si="24"/>
        <v>8.4083333333333336E-3</v>
      </c>
    </row>
    <row r="258" spans="3:21" hidden="1" x14ac:dyDescent="0.25">
      <c r="C258" s="50">
        <f t="shared" si="26"/>
        <v>226</v>
      </c>
      <c r="D258" s="52">
        <f t="shared" si="28"/>
        <v>6362244.3949219007</v>
      </c>
      <c r="E258" s="52">
        <f t="shared" si="25"/>
        <v>53495.871620634985</v>
      </c>
      <c r="F258" s="51">
        <f t="shared" si="27"/>
        <v>26154.206917003808</v>
      </c>
      <c r="G258" s="120">
        <f t="shared" si="29"/>
        <v>79650.078537638794</v>
      </c>
      <c r="H258" s="121"/>
      <c r="I258" s="122"/>
      <c r="J258" s="49"/>
      <c r="L258" s="2"/>
      <c r="M258" s="2"/>
      <c r="T258" s="4">
        <f t="shared" si="23"/>
        <v>128</v>
      </c>
      <c r="U258" s="18">
        <f t="shared" si="24"/>
        <v>8.4083333333333336E-3</v>
      </c>
    </row>
    <row r="259" spans="3:21" hidden="1" x14ac:dyDescent="0.25">
      <c r="C259" s="50">
        <f t="shared" si="26"/>
        <v>227</v>
      </c>
      <c r="D259" s="52">
        <f t="shared" si="28"/>
        <v>6336090.188004897</v>
      </c>
      <c r="E259" s="52">
        <f t="shared" si="25"/>
        <v>53275.958330807844</v>
      </c>
      <c r="F259" s="51">
        <f t="shared" si="27"/>
        <v>26374.12020683095</v>
      </c>
      <c r="G259" s="120">
        <f t="shared" si="29"/>
        <v>79650.078537638794</v>
      </c>
      <c r="H259" s="121"/>
      <c r="I259" s="122"/>
      <c r="J259" s="49"/>
      <c r="L259" s="2"/>
      <c r="M259" s="2"/>
      <c r="T259" s="4">
        <f t="shared" si="23"/>
        <v>127</v>
      </c>
      <c r="U259" s="18">
        <f t="shared" si="24"/>
        <v>8.4083333333333336E-3</v>
      </c>
    </row>
    <row r="260" spans="3:21" hidden="1" x14ac:dyDescent="0.25">
      <c r="C260" s="50">
        <f t="shared" si="26"/>
        <v>228</v>
      </c>
      <c r="D260" s="52">
        <f t="shared" si="28"/>
        <v>6309716.067798066</v>
      </c>
      <c r="E260" s="52">
        <f t="shared" si="25"/>
        <v>53054.195936735407</v>
      </c>
      <c r="F260" s="51">
        <f t="shared" si="27"/>
        <v>26595.882600903387</v>
      </c>
      <c r="G260" s="120">
        <f t="shared" si="29"/>
        <v>79650.078537638794</v>
      </c>
      <c r="H260" s="121"/>
      <c r="I260" s="122"/>
      <c r="J260" s="49"/>
      <c r="L260" s="2"/>
      <c r="M260" s="2"/>
      <c r="T260" s="4">
        <f t="shared" si="23"/>
        <v>126</v>
      </c>
      <c r="U260" s="18">
        <f t="shared" si="24"/>
        <v>8.4083333333333336E-3</v>
      </c>
    </row>
    <row r="261" spans="3:21" hidden="1" x14ac:dyDescent="0.25">
      <c r="C261" s="50">
        <f t="shared" si="26"/>
        <v>229</v>
      </c>
      <c r="D261" s="52">
        <f t="shared" si="28"/>
        <v>6283120.1851971624</v>
      </c>
      <c r="E261" s="52">
        <f t="shared" si="25"/>
        <v>52830.568890532806</v>
      </c>
      <c r="F261" s="51">
        <f t="shared" si="27"/>
        <v>26819.509647105988</v>
      </c>
      <c r="G261" s="120">
        <f t="shared" si="29"/>
        <v>79650.078537638794</v>
      </c>
      <c r="H261" s="121"/>
      <c r="I261" s="122"/>
      <c r="J261" s="49"/>
      <c r="L261" s="2"/>
      <c r="M261" s="2"/>
      <c r="T261" s="4">
        <f t="shared" si="23"/>
        <v>125</v>
      </c>
      <c r="U261" s="18">
        <f t="shared" si="24"/>
        <v>8.4083333333333336E-3</v>
      </c>
    </row>
    <row r="262" spans="3:21" hidden="1" x14ac:dyDescent="0.25">
      <c r="C262" s="50">
        <f t="shared" si="26"/>
        <v>230</v>
      </c>
      <c r="D262" s="52">
        <f t="shared" si="28"/>
        <v>6256300.6755500566</v>
      </c>
      <c r="E262" s="52">
        <f t="shared" si="25"/>
        <v>52605.061513583394</v>
      </c>
      <c r="F262" s="51">
        <f t="shared" si="27"/>
        <v>27045.0170240554</v>
      </c>
      <c r="G262" s="120">
        <f t="shared" si="29"/>
        <v>79650.078537638794</v>
      </c>
      <c r="H262" s="121"/>
      <c r="I262" s="122"/>
      <c r="J262" s="49"/>
      <c r="L262" s="2"/>
      <c r="M262" s="2"/>
      <c r="T262" s="4">
        <f t="shared" si="23"/>
        <v>124</v>
      </c>
      <c r="U262" s="18">
        <f t="shared" si="24"/>
        <v>8.4083333333333336E-3</v>
      </c>
    </row>
    <row r="263" spans="3:21" hidden="1" x14ac:dyDescent="0.25">
      <c r="C263" s="50">
        <f t="shared" si="26"/>
        <v>231</v>
      </c>
      <c r="D263" s="52">
        <f t="shared" si="28"/>
        <v>6229255.6585260015</v>
      </c>
      <c r="E263" s="52">
        <f t="shared" si="25"/>
        <v>52377.657995439462</v>
      </c>
      <c r="F263" s="51">
        <f t="shared" si="27"/>
        <v>27272.420542199332</v>
      </c>
      <c r="G263" s="120">
        <f t="shared" si="29"/>
        <v>79650.078537638794</v>
      </c>
      <c r="H263" s="121"/>
      <c r="I263" s="122"/>
      <c r="J263" s="49"/>
      <c r="L263" s="2"/>
      <c r="M263" s="2"/>
      <c r="T263" s="4">
        <f t="shared" si="23"/>
        <v>123</v>
      </c>
      <c r="U263" s="18">
        <f t="shared" si="24"/>
        <v>8.4083333333333336E-3</v>
      </c>
    </row>
    <row r="264" spans="3:21" hidden="1" x14ac:dyDescent="0.25">
      <c r="C264" s="50">
        <f t="shared" si="26"/>
        <v>232</v>
      </c>
      <c r="D264" s="52">
        <f t="shared" si="28"/>
        <v>6201983.2379838023</v>
      </c>
      <c r="E264" s="52">
        <f t="shared" si="25"/>
        <v>52148.342392713806</v>
      </c>
      <c r="F264" s="51">
        <f t="shared" si="27"/>
        <v>27501.736144924987</v>
      </c>
      <c r="G264" s="120">
        <f t="shared" si="29"/>
        <v>79650.078537638794</v>
      </c>
      <c r="H264" s="121"/>
      <c r="I264" s="122"/>
      <c r="J264" s="49"/>
      <c r="L264" s="2"/>
      <c r="M264" s="2"/>
      <c r="T264" s="4">
        <f t="shared" si="23"/>
        <v>122</v>
      </c>
      <c r="U264" s="18">
        <f t="shared" si="24"/>
        <v>8.4083333333333336E-3</v>
      </c>
    </row>
    <row r="265" spans="3:21" hidden="1" x14ac:dyDescent="0.25">
      <c r="C265" s="50">
        <f t="shared" si="26"/>
        <v>233</v>
      </c>
      <c r="D265" s="52">
        <f t="shared" si="28"/>
        <v>6174481.5018388778</v>
      </c>
      <c r="E265" s="52">
        <f t="shared" si="25"/>
        <v>51917.098627961903</v>
      </c>
      <c r="F265" s="51">
        <f t="shared" si="27"/>
        <v>27732.979909676891</v>
      </c>
      <c r="G265" s="120">
        <f t="shared" si="29"/>
        <v>79650.078537638794</v>
      </c>
      <c r="H265" s="121"/>
      <c r="I265" s="122"/>
      <c r="J265" s="49"/>
      <c r="L265" s="2"/>
      <c r="M265" s="2"/>
      <c r="T265" s="4">
        <f t="shared" si="23"/>
        <v>121</v>
      </c>
      <c r="U265" s="18">
        <f t="shared" si="24"/>
        <v>8.4083333333333336E-3</v>
      </c>
    </row>
    <row r="266" spans="3:21" hidden="1" x14ac:dyDescent="0.25">
      <c r="C266" s="50">
        <f t="shared" si="26"/>
        <v>234</v>
      </c>
      <c r="D266" s="52">
        <f t="shared" si="28"/>
        <v>6146748.5219292007</v>
      </c>
      <c r="E266" s="52">
        <f t="shared" si="25"/>
        <v>51683.910488554699</v>
      </c>
      <c r="F266" s="51">
        <f t="shared" si="27"/>
        <v>27966.168049084095</v>
      </c>
      <c r="G266" s="120">
        <f t="shared" si="29"/>
        <v>79650.078537638794</v>
      </c>
      <c r="H266" s="121"/>
      <c r="I266" s="122"/>
      <c r="J266" s="49"/>
      <c r="L266" s="2"/>
      <c r="M266" s="2"/>
      <c r="T266" s="4">
        <f t="shared" si="23"/>
        <v>120</v>
      </c>
      <c r="U266" s="18">
        <f t="shared" si="24"/>
        <v>8.4083333333333336E-3</v>
      </c>
    </row>
    <row r="267" spans="3:21" hidden="1" x14ac:dyDescent="0.25">
      <c r="C267" s="50">
        <f t="shared" si="26"/>
        <v>235</v>
      </c>
      <c r="D267" s="52">
        <f t="shared" si="28"/>
        <v>6118782.3538801167</v>
      </c>
      <c r="E267" s="52">
        <f t="shared" si="25"/>
        <v>51448.761625541985</v>
      </c>
      <c r="F267" s="51">
        <f t="shared" si="27"/>
        <v>28201.316912096809</v>
      </c>
      <c r="G267" s="120">
        <f t="shared" si="29"/>
        <v>79650.078537638794</v>
      </c>
      <c r="H267" s="121"/>
      <c r="I267" s="122"/>
      <c r="J267" s="49"/>
      <c r="L267" s="2"/>
      <c r="M267" s="2"/>
      <c r="T267" s="4">
        <f t="shared" si="23"/>
        <v>119</v>
      </c>
      <c r="U267" s="18">
        <f t="shared" si="24"/>
        <v>8.4083333333333336E-3</v>
      </c>
    </row>
    <row r="268" spans="3:21" hidden="1" x14ac:dyDescent="0.25">
      <c r="C268" s="50">
        <f t="shared" si="26"/>
        <v>236</v>
      </c>
      <c r="D268" s="52">
        <f t="shared" si="28"/>
        <v>6090581.0369680198</v>
      </c>
      <c r="E268" s="52">
        <f t="shared" si="25"/>
        <v>51211.635552506101</v>
      </c>
      <c r="F268" s="51">
        <f t="shared" si="27"/>
        <v>28438.442985132693</v>
      </c>
      <c r="G268" s="120">
        <f t="shared" si="29"/>
        <v>79650.078537638794</v>
      </c>
      <c r="H268" s="121"/>
      <c r="I268" s="122"/>
      <c r="J268" s="49"/>
      <c r="L268" s="2"/>
      <c r="M268" s="2"/>
      <c r="T268" s="4">
        <f t="shared" si="23"/>
        <v>118</v>
      </c>
      <c r="U268" s="18">
        <f t="shared" si="24"/>
        <v>8.4083333333333336E-3</v>
      </c>
    </row>
    <row r="269" spans="3:21" hidden="1" x14ac:dyDescent="0.25">
      <c r="C269" s="50">
        <f t="shared" si="26"/>
        <v>237</v>
      </c>
      <c r="D269" s="52">
        <f t="shared" si="28"/>
        <v>6062142.5939828875</v>
      </c>
      <c r="E269" s="52">
        <f t="shared" si="25"/>
        <v>50972.515644406114</v>
      </c>
      <c r="F269" s="51">
        <f t="shared" si="27"/>
        <v>28677.56289323268</v>
      </c>
      <c r="G269" s="120">
        <f t="shared" si="29"/>
        <v>79650.078537638794</v>
      </c>
      <c r="H269" s="121"/>
      <c r="I269" s="122"/>
      <c r="J269" s="49"/>
      <c r="L269" s="2"/>
      <c r="M269" s="2"/>
      <c r="T269" s="4">
        <f t="shared" si="23"/>
        <v>117</v>
      </c>
      <c r="U269" s="18">
        <f t="shared" si="24"/>
        <v>8.4083333333333336E-3</v>
      </c>
    </row>
    <row r="270" spans="3:21" hidden="1" x14ac:dyDescent="0.25">
      <c r="C270" s="50">
        <f t="shared" si="26"/>
        <v>238</v>
      </c>
      <c r="D270" s="52">
        <f t="shared" si="28"/>
        <v>6033465.0310896551</v>
      </c>
      <c r="E270" s="52">
        <f t="shared" si="25"/>
        <v>50731.385136412187</v>
      </c>
      <c r="F270" s="51">
        <f t="shared" si="27"/>
        <v>28918.693401226607</v>
      </c>
      <c r="G270" s="120">
        <f t="shared" si="29"/>
        <v>79650.078537638794</v>
      </c>
      <c r="H270" s="121"/>
      <c r="I270" s="122"/>
      <c r="J270" s="49"/>
      <c r="L270" s="2"/>
      <c r="M270" s="2"/>
      <c r="T270" s="4">
        <f t="shared" si="23"/>
        <v>116</v>
      </c>
      <c r="U270" s="18">
        <f t="shared" si="24"/>
        <v>8.4083333333333336E-3</v>
      </c>
    </row>
    <row r="271" spans="3:21" hidden="1" x14ac:dyDescent="0.25">
      <c r="C271" s="50">
        <f t="shared" si="26"/>
        <v>239</v>
      </c>
      <c r="D271" s="52">
        <f t="shared" si="28"/>
        <v>6004546.3376884283</v>
      </c>
      <c r="E271" s="52">
        <f t="shared" si="25"/>
        <v>50488.227122730204</v>
      </c>
      <c r="F271" s="51">
        <f t="shared" si="27"/>
        <v>29161.85141490859</v>
      </c>
      <c r="G271" s="120">
        <f t="shared" si="29"/>
        <v>79650.078537638794</v>
      </c>
      <c r="H271" s="121"/>
      <c r="I271" s="122"/>
      <c r="J271" s="49"/>
      <c r="L271" s="2"/>
      <c r="M271" s="2"/>
      <c r="T271" s="4">
        <f t="shared" si="23"/>
        <v>115</v>
      </c>
      <c r="U271" s="18">
        <f t="shared" si="24"/>
        <v>8.4083333333333336E-3</v>
      </c>
    </row>
    <row r="272" spans="3:21" hidden="1" x14ac:dyDescent="0.25">
      <c r="C272" s="50">
        <f t="shared" si="26"/>
        <v>240</v>
      </c>
      <c r="D272" s="52">
        <f t="shared" si="28"/>
        <v>5975384.4862735197</v>
      </c>
      <c r="E272" s="52">
        <f t="shared" si="25"/>
        <v>50243.024555416516</v>
      </c>
      <c r="F272" s="51">
        <f t="shared" si="27"/>
        <v>29407.053982222278</v>
      </c>
      <c r="G272" s="120">
        <f t="shared" si="29"/>
        <v>79650.078537638794</v>
      </c>
      <c r="H272" s="121"/>
      <c r="I272" s="122"/>
      <c r="J272" s="49"/>
      <c r="L272" s="2"/>
      <c r="M272" s="2"/>
      <c r="T272" s="4">
        <f t="shared" si="23"/>
        <v>114</v>
      </c>
      <c r="U272" s="18">
        <f t="shared" si="24"/>
        <v>8.4083333333333336E-3</v>
      </c>
    </row>
    <row r="273" spans="3:21" hidden="1" x14ac:dyDescent="0.25">
      <c r="C273" s="50">
        <f t="shared" si="26"/>
        <v>241</v>
      </c>
      <c r="D273" s="52">
        <f t="shared" si="28"/>
        <v>5945977.4322912972</v>
      </c>
      <c r="E273" s="52">
        <f t="shared" si="25"/>
        <v>49995.76024318266</v>
      </c>
      <c r="F273" s="51">
        <f t="shared" si="27"/>
        <v>29654.318294456134</v>
      </c>
      <c r="G273" s="120">
        <f t="shared" si="29"/>
        <v>79650.078537638794</v>
      </c>
      <c r="H273" s="121"/>
      <c r="I273" s="122"/>
      <c r="J273" s="49"/>
      <c r="L273" s="2"/>
      <c r="M273" s="2"/>
      <c r="T273" s="4">
        <f t="shared" si="23"/>
        <v>113</v>
      </c>
      <c r="U273" s="18">
        <f t="shared" si="24"/>
        <v>8.4083333333333336E-3</v>
      </c>
    </row>
    <row r="274" spans="3:21" hidden="1" x14ac:dyDescent="0.25">
      <c r="C274" s="50">
        <f t="shared" si="26"/>
        <v>242</v>
      </c>
      <c r="D274" s="52">
        <f t="shared" si="28"/>
        <v>5916323.113996841</v>
      </c>
      <c r="E274" s="52">
        <f t="shared" si="25"/>
        <v>49746.416850190108</v>
      </c>
      <c r="F274" s="51">
        <f t="shared" si="27"/>
        <v>29903.661687448686</v>
      </c>
      <c r="G274" s="120">
        <f t="shared" si="29"/>
        <v>79650.078537638794</v>
      </c>
      <c r="H274" s="121"/>
      <c r="I274" s="122"/>
      <c r="J274" s="49"/>
      <c r="L274" s="2"/>
      <c r="M274" s="2"/>
      <c r="T274" s="4">
        <f t="shared" si="23"/>
        <v>112</v>
      </c>
      <c r="U274" s="18">
        <f t="shared" si="24"/>
        <v>8.4083333333333336E-3</v>
      </c>
    </row>
    <row r="275" spans="3:21" hidden="1" x14ac:dyDescent="0.25">
      <c r="C275" s="50">
        <f t="shared" si="26"/>
        <v>243</v>
      </c>
      <c r="D275" s="52">
        <f t="shared" si="28"/>
        <v>5886419.4523093924</v>
      </c>
      <c r="E275" s="52">
        <f t="shared" si="25"/>
        <v>49494.976894834806</v>
      </c>
      <c r="F275" s="51">
        <f t="shared" si="27"/>
        <v>30155.101642803987</v>
      </c>
      <c r="G275" s="120">
        <f t="shared" si="29"/>
        <v>79650.078537638794</v>
      </c>
      <c r="H275" s="121"/>
      <c r="I275" s="122"/>
      <c r="J275" s="49"/>
      <c r="L275" s="2"/>
      <c r="M275" s="2"/>
      <c r="T275" s="4">
        <f t="shared" si="23"/>
        <v>111</v>
      </c>
      <c r="U275" s="18">
        <f t="shared" si="24"/>
        <v>8.4083333333333336E-3</v>
      </c>
    </row>
    <row r="276" spans="3:21" hidden="1" x14ac:dyDescent="0.25">
      <c r="C276" s="50">
        <f t="shared" si="26"/>
        <v>244</v>
      </c>
      <c r="D276" s="52">
        <f t="shared" si="28"/>
        <v>5856264.3506665882</v>
      </c>
      <c r="E276" s="52">
        <f t="shared" si="25"/>
        <v>49241.422748521567</v>
      </c>
      <c r="F276" s="51">
        <f t="shared" si="27"/>
        <v>30408.655789117227</v>
      </c>
      <c r="G276" s="120">
        <f t="shared" si="29"/>
        <v>79650.078537638794</v>
      </c>
      <c r="H276" s="121"/>
      <c r="I276" s="122"/>
      <c r="J276" s="49"/>
      <c r="L276" s="2"/>
      <c r="M276" s="2"/>
      <c r="T276" s="4">
        <f t="shared" si="23"/>
        <v>110</v>
      </c>
      <c r="U276" s="18">
        <f t="shared" si="24"/>
        <v>8.4083333333333336E-3</v>
      </c>
    </row>
    <row r="277" spans="3:21" hidden="1" x14ac:dyDescent="0.25">
      <c r="C277" s="50">
        <f t="shared" si="26"/>
        <v>245</v>
      </c>
      <c r="D277" s="52">
        <f t="shared" si="28"/>
        <v>5825855.6948774708</v>
      </c>
      <c r="E277" s="52">
        <f t="shared" si="25"/>
        <v>48985.736634428067</v>
      </c>
      <c r="F277" s="51">
        <f t="shared" si="27"/>
        <v>30664.341903210727</v>
      </c>
      <c r="G277" s="120">
        <f t="shared" si="29"/>
        <v>79650.078537638794</v>
      </c>
      <c r="H277" s="121"/>
      <c r="I277" s="122"/>
      <c r="J277" s="49"/>
      <c r="L277" s="2"/>
      <c r="M277" s="2"/>
      <c r="T277" s="4">
        <f t="shared" si="23"/>
        <v>109</v>
      </c>
      <c r="U277" s="18">
        <f t="shared" si="24"/>
        <v>8.4083333333333336E-3</v>
      </c>
    </row>
    <row r="278" spans="3:21" hidden="1" x14ac:dyDescent="0.25">
      <c r="C278" s="50">
        <f t="shared" si="26"/>
        <v>246</v>
      </c>
      <c r="D278" s="52">
        <f t="shared" si="28"/>
        <v>5795191.3529742602</v>
      </c>
      <c r="E278" s="52">
        <f t="shared" si="25"/>
        <v>48727.900626258575</v>
      </c>
      <c r="F278" s="51">
        <f t="shared" si="27"/>
        <v>30922.177911380219</v>
      </c>
      <c r="G278" s="120">
        <f t="shared" si="29"/>
        <v>79650.078537638794</v>
      </c>
      <c r="H278" s="121"/>
      <c r="I278" s="122"/>
      <c r="J278" s="49"/>
      <c r="L278" s="2"/>
      <c r="M278" s="2"/>
      <c r="T278" s="4">
        <f t="shared" si="23"/>
        <v>108</v>
      </c>
      <c r="U278" s="18">
        <f t="shared" si="24"/>
        <v>8.4083333333333336E-3</v>
      </c>
    </row>
    <row r="279" spans="3:21" hidden="1" x14ac:dyDescent="0.25">
      <c r="C279" s="50">
        <f t="shared" si="26"/>
        <v>247</v>
      </c>
      <c r="D279" s="52">
        <f t="shared" si="28"/>
        <v>5764269.1750628799</v>
      </c>
      <c r="E279" s="52">
        <f t="shared" si="25"/>
        <v>48467.89664698705</v>
      </c>
      <c r="F279" s="51">
        <f t="shared" si="27"/>
        <v>31182.181890651744</v>
      </c>
      <c r="G279" s="120">
        <f t="shared" si="29"/>
        <v>79650.078537638794</v>
      </c>
      <c r="H279" s="121"/>
      <c r="I279" s="122"/>
      <c r="J279" s="49"/>
      <c r="L279" s="2"/>
      <c r="M279" s="2"/>
      <c r="T279" s="4">
        <f t="shared" si="23"/>
        <v>107</v>
      </c>
      <c r="U279" s="18">
        <f t="shared" si="24"/>
        <v>8.4083333333333336E-3</v>
      </c>
    </row>
    <row r="280" spans="3:21" hidden="1" x14ac:dyDescent="0.25">
      <c r="C280" s="50">
        <f t="shared" si="26"/>
        <v>248</v>
      </c>
      <c r="D280" s="52">
        <f t="shared" si="28"/>
        <v>5733086.9931722283</v>
      </c>
      <c r="E280" s="52">
        <f t="shared" si="25"/>
        <v>48205.706467589822</v>
      </c>
      <c r="F280" s="51">
        <f t="shared" si="27"/>
        <v>31444.372070048972</v>
      </c>
      <c r="G280" s="120">
        <f t="shared" si="29"/>
        <v>79650.078537638794</v>
      </c>
      <c r="H280" s="121"/>
      <c r="I280" s="122"/>
      <c r="J280" s="49"/>
      <c r="L280" s="2"/>
      <c r="M280" s="2"/>
      <c r="T280" s="4">
        <f t="shared" si="23"/>
        <v>106</v>
      </c>
      <c r="U280" s="18">
        <f t="shared" si="24"/>
        <v>8.4083333333333336E-3</v>
      </c>
    </row>
    <row r="281" spans="3:21" hidden="1" x14ac:dyDescent="0.25">
      <c r="C281" s="50">
        <f t="shared" si="26"/>
        <v>249</v>
      </c>
      <c r="D281" s="52">
        <f t="shared" si="28"/>
        <v>5701642.6211021794</v>
      </c>
      <c r="E281" s="52">
        <f t="shared" si="25"/>
        <v>47941.31170576749</v>
      </c>
      <c r="F281" s="51">
        <f t="shared" si="27"/>
        <v>31708.766831871304</v>
      </c>
      <c r="G281" s="120">
        <f t="shared" si="29"/>
        <v>79650.078537638794</v>
      </c>
      <c r="H281" s="121"/>
      <c r="I281" s="122"/>
      <c r="J281" s="49"/>
      <c r="L281" s="2"/>
      <c r="M281" s="2"/>
      <c r="T281" s="4">
        <f t="shared" si="23"/>
        <v>105</v>
      </c>
      <c r="U281" s="18">
        <f t="shared" si="24"/>
        <v>8.4083333333333336E-3</v>
      </c>
    </row>
    <row r="282" spans="3:21" hidden="1" x14ac:dyDescent="0.25">
      <c r="C282" s="50">
        <f t="shared" si="26"/>
        <v>250</v>
      </c>
      <c r="D282" s="52">
        <f t="shared" si="28"/>
        <v>5669933.8542703083</v>
      </c>
      <c r="E282" s="52">
        <f t="shared" si="25"/>
        <v>47674.693824656177</v>
      </c>
      <c r="F282" s="51">
        <f t="shared" si="27"/>
        <v>31975.384712982617</v>
      </c>
      <c r="G282" s="120">
        <f t="shared" si="29"/>
        <v>79650.078537638794</v>
      </c>
      <c r="H282" s="121"/>
      <c r="I282" s="122"/>
      <c r="J282" s="49"/>
      <c r="L282" s="2"/>
      <c r="M282" s="2"/>
      <c r="T282" s="4">
        <f t="shared" si="23"/>
        <v>104</v>
      </c>
      <c r="U282" s="18">
        <f t="shared" si="24"/>
        <v>8.4083333333333336E-3</v>
      </c>
    </row>
    <row r="283" spans="3:21" hidden="1" x14ac:dyDescent="0.25">
      <c r="C283" s="50">
        <f t="shared" si="26"/>
        <v>251</v>
      </c>
      <c r="D283" s="52">
        <f t="shared" si="28"/>
        <v>5637958.4695573254</v>
      </c>
      <c r="E283" s="52">
        <f t="shared" si="25"/>
        <v>47405.834131527845</v>
      </c>
      <c r="F283" s="51">
        <f t="shared" si="27"/>
        <v>32244.244406110949</v>
      </c>
      <c r="G283" s="120">
        <f t="shared" si="29"/>
        <v>79650.078537638794</v>
      </c>
      <c r="H283" s="121"/>
      <c r="I283" s="122"/>
      <c r="J283" s="49"/>
      <c r="L283" s="2"/>
      <c r="M283" s="2"/>
      <c r="T283" s="4">
        <f t="shared" si="23"/>
        <v>103</v>
      </c>
      <c r="U283" s="18">
        <f t="shared" si="24"/>
        <v>8.4083333333333336E-3</v>
      </c>
    </row>
    <row r="284" spans="3:21" hidden="1" x14ac:dyDescent="0.25">
      <c r="C284" s="50">
        <f t="shared" si="26"/>
        <v>252</v>
      </c>
      <c r="D284" s="52">
        <f t="shared" si="28"/>
        <v>5605714.2251512147</v>
      </c>
      <c r="E284" s="52">
        <f t="shared" si="25"/>
        <v>47134.713776479803</v>
      </c>
      <c r="F284" s="51">
        <f t="shared" si="27"/>
        <v>32515.364761158991</v>
      </c>
      <c r="G284" s="120">
        <f t="shared" si="29"/>
        <v>79650.078537638794</v>
      </c>
      <c r="H284" s="121"/>
      <c r="I284" s="122"/>
      <c r="J284" s="49"/>
      <c r="L284" s="2"/>
      <c r="M284" s="2"/>
      <c r="T284" s="4">
        <f t="shared" si="23"/>
        <v>102</v>
      </c>
      <c r="U284" s="18">
        <f t="shared" si="24"/>
        <v>8.4083333333333336E-3</v>
      </c>
    </row>
    <row r="285" spans="3:21" hidden="1" x14ac:dyDescent="0.25">
      <c r="C285" s="50">
        <f t="shared" si="26"/>
        <v>253</v>
      </c>
      <c r="D285" s="52">
        <f t="shared" si="28"/>
        <v>5573198.8603900559</v>
      </c>
      <c r="E285" s="52">
        <f t="shared" si="25"/>
        <v>46861.313751113055</v>
      </c>
      <c r="F285" s="51">
        <f t="shared" si="27"/>
        <v>32788.764786525739</v>
      </c>
      <c r="G285" s="120">
        <f t="shared" si="29"/>
        <v>79650.078537638794</v>
      </c>
      <c r="H285" s="121"/>
      <c r="I285" s="122"/>
      <c r="J285" s="49"/>
      <c r="L285" s="2"/>
      <c r="M285" s="2"/>
      <c r="T285" s="4">
        <f t="shared" ref="T285:T348" si="30">T284-1</f>
        <v>101</v>
      </c>
      <c r="U285" s="18">
        <f t="shared" ref="U285:U348" si="31">U284</f>
        <v>8.4083333333333336E-3</v>
      </c>
    </row>
    <row r="286" spans="3:21" hidden="1" x14ac:dyDescent="0.25">
      <c r="C286" s="50">
        <f t="shared" si="26"/>
        <v>254</v>
      </c>
      <c r="D286" s="52">
        <f t="shared" si="28"/>
        <v>5540410.0956035303</v>
      </c>
      <c r="E286" s="52">
        <f t="shared" si="25"/>
        <v>46585.614887199685</v>
      </c>
      <c r="F286" s="51">
        <f t="shared" si="27"/>
        <v>33064.463650439109</v>
      </c>
      <c r="G286" s="120">
        <f t="shared" si="29"/>
        <v>79650.078537638794</v>
      </c>
      <c r="H286" s="121"/>
      <c r="I286" s="122"/>
      <c r="J286" s="49"/>
      <c r="L286" s="2"/>
      <c r="M286" s="2"/>
      <c r="T286" s="4">
        <f t="shared" si="30"/>
        <v>100</v>
      </c>
      <c r="U286" s="18">
        <f t="shared" si="31"/>
        <v>8.4083333333333336E-3</v>
      </c>
    </row>
    <row r="287" spans="3:21" hidden="1" x14ac:dyDescent="0.25">
      <c r="C287" s="50">
        <f t="shared" si="26"/>
        <v>255</v>
      </c>
      <c r="D287" s="52">
        <f t="shared" si="28"/>
        <v>5507345.6319530914</v>
      </c>
      <c r="E287" s="52">
        <f t="shared" si="25"/>
        <v>46307.597855338914</v>
      </c>
      <c r="F287" s="51">
        <f t="shared" si="27"/>
        <v>33342.48068229988</v>
      </c>
      <c r="G287" s="120">
        <f t="shared" si="29"/>
        <v>79650.078537638794</v>
      </c>
      <c r="H287" s="121"/>
      <c r="I287" s="122"/>
      <c r="J287" s="49"/>
      <c r="L287" s="2"/>
      <c r="M287" s="2"/>
      <c r="T287" s="4">
        <f t="shared" si="30"/>
        <v>99</v>
      </c>
      <c r="U287" s="18">
        <f t="shared" si="31"/>
        <v>8.4083333333333336E-3</v>
      </c>
    </row>
    <row r="288" spans="3:21" hidden="1" x14ac:dyDescent="0.25">
      <c r="C288" s="50">
        <f t="shared" si="26"/>
        <v>256</v>
      </c>
      <c r="D288" s="52">
        <f t="shared" si="28"/>
        <v>5474003.1512707919</v>
      </c>
      <c r="E288" s="52">
        <f t="shared" si="25"/>
        <v>46027.24316360191</v>
      </c>
      <c r="F288" s="51">
        <f t="shared" si="27"/>
        <v>33622.835374036884</v>
      </c>
      <c r="G288" s="120">
        <f t="shared" si="29"/>
        <v>79650.078537638794</v>
      </c>
      <c r="H288" s="121"/>
      <c r="I288" s="122"/>
      <c r="J288" s="49"/>
      <c r="L288" s="2"/>
      <c r="M288" s="2"/>
      <c r="T288" s="4">
        <f t="shared" si="30"/>
        <v>98</v>
      </c>
      <c r="U288" s="18">
        <f t="shared" si="31"/>
        <v>8.4083333333333336E-3</v>
      </c>
    </row>
    <row r="289" spans="3:21" hidden="1" x14ac:dyDescent="0.25">
      <c r="C289" s="50">
        <f t="shared" si="26"/>
        <v>257</v>
      </c>
      <c r="D289" s="52">
        <f t="shared" si="28"/>
        <v>5440380.3158967551</v>
      </c>
      <c r="E289" s="52">
        <f t="shared" ref="E289:E352" si="32">D289*U284</f>
        <v>45744.53115616522</v>
      </c>
      <c r="F289" s="51">
        <f t="shared" si="27"/>
        <v>33905.547381473574</v>
      </c>
      <c r="G289" s="120">
        <f t="shared" si="29"/>
        <v>79650.078537638794</v>
      </c>
      <c r="H289" s="121"/>
      <c r="I289" s="122"/>
      <c r="J289" s="49"/>
      <c r="L289" s="2"/>
      <c r="M289" s="2"/>
      <c r="T289" s="4">
        <f t="shared" si="30"/>
        <v>97</v>
      </c>
      <c r="U289" s="18">
        <f t="shared" si="31"/>
        <v>8.4083333333333336E-3</v>
      </c>
    </row>
    <row r="290" spans="3:21" hidden="1" x14ac:dyDescent="0.25">
      <c r="C290" s="50">
        <f t="shared" ref="C290:C353" si="33">C289+1</f>
        <v>258</v>
      </c>
      <c r="D290" s="52">
        <f t="shared" si="28"/>
        <v>5406474.7685152814</v>
      </c>
      <c r="E290" s="52">
        <f t="shared" si="32"/>
        <v>45459.442011932661</v>
      </c>
      <c r="F290" s="51">
        <f t="shared" si="27"/>
        <v>34190.636525706133</v>
      </c>
      <c r="G290" s="120">
        <f t="shared" si="29"/>
        <v>79650.078537638794</v>
      </c>
      <c r="H290" s="121"/>
      <c r="I290" s="122"/>
      <c r="J290" s="49"/>
      <c r="L290" s="2"/>
      <c r="M290" s="2"/>
      <c r="T290" s="4">
        <f t="shared" si="30"/>
        <v>96</v>
      </c>
      <c r="U290" s="18">
        <f t="shared" si="31"/>
        <v>8.4083333333333336E-3</v>
      </c>
    </row>
    <row r="291" spans="3:21" hidden="1" x14ac:dyDescent="0.25">
      <c r="C291" s="50">
        <f t="shared" si="33"/>
        <v>259</v>
      </c>
      <c r="D291" s="52">
        <f t="shared" si="28"/>
        <v>5372284.131989575</v>
      </c>
      <c r="E291" s="52">
        <f t="shared" si="32"/>
        <v>45171.955743145678</v>
      </c>
      <c r="F291" s="51">
        <f t="shared" ref="F291:F354" si="34">IF(G291=0,G291-E291,G291-E291)</f>
        <v>34478.122794493116</v>
      </c>
      <c r="G291" s="120">
        <f t="shared" si="29"/>
        <v>79650.078537638794</v>
      </c>
      <c r="H291" s="121"/>
      <c r="I291" s="122"/>
      <c r="J291" s="49"/>
      <c r="L291" s="2"/>
      <c r="M291" s="2"/>
      <c r="T291" s="4">
        <f t="shared" si="30"/>
        <v>95</v>
      </c>
      <c r="U291" s="18">
        <f t="shared" si="31"/>
        <v>8.4083333333333336E-3</v>
      </c>
    </row>
    <row r="292" spans="3:21" hidden="1" x14ac:dyDescent="0.25">
      <c r="C292" s="50">
        <f t="shared" si="33"/>
        <v>260</v>
      </c>
      <c r="D292" s="52">
        <f t="shared" ref="D292:D355" si="35">IF(OR(D291&lt;0,D291&lt;G291),0,(IF(J291=0,D291-F291,D291-J291-F291)))</f>
        <v>5337806.0091950819</v>
      </c>
      <c r="E292" s="52">
        <f t="shared" si="32"/>
        <v>44882.052193981981</v>
      </c>
      <c r="F292" s="51">
        <f t="shared" si="34"/>
        <v>34768.026343656813</v>
      </c>
      <c r="G292" s="120">
        <f t="shared" ref="G292:G355" si="36">IF(D292&lt;=F291,D292+E292,IF($T$15=1,D292*(U287/(1-(1+U287)^-(T287-0))),$D$28*($U$28/(1-(1+$U$28)^-($T$28-0)))))</f>
        <v>79650.078537638794</v>
      </c>
      <c r="H292" s="121"/>
      <c r="I292" s="122"/>
      <c r="J292" s="49"/>
      <c r="L292" s="2"/>
      <c r="M292" s="2"/>
      <c r="T292" s="4">
        <f t="shared" si="30"/>
        <v>94</v>
      </c>
      <c r="U292" s="18">
        <f t="shared" si="31"/>
        <v>8.4083333333333336E-3</v>
      </c>
    </row>
    <row r="293" spans="3:21" hidden="1" x14ac:dyDescent="0.25">
      <c r="C293" s="50">
        <f t="shared" si="33"/>
        <v>261</v>
      </c>
      <c r="D293" s="52">
        <f t="shared" si="35"/>
        <v>5303037.9828514252</v>
      </c>
      <c r="E293" s="52">
        <f t="shared" si="32"/>
        <v>44589.711039142399</v>
      </c>
      <c r="F293" s="51">
        <f t="shared" si="34"/>
        <v>35060.367498496395</v>
      </c>
      <c r="G293" s="120">
        <f t="shared" si="36"/>
        <v>79650.078537638794</v>
      </c>
      <c r="H293" s="121"/>
      <c r="I293" s="122"/>
      <c r="J293" s="49"/>
      <c r="L293" s="2"/>
      <c r="M293" s="2"/>
      <c r="T293" s="4">
        <f t="shared" si="30"/>
        <v>93</v>
      </c>
      <c r="U293" s="18">
        <f t="shared" si="31"/>
        <v>8.4083333333333336E-3</v>
      </c>
    </row>
    <row r="294" spans="3:21" hidden="1" x14ac:dyDescent="0.25">
      <c r="C294" s="50">
        <f t="shared" si="33"/>
        <v>262</v>
      </c>
      <c r="D294" s="52">
        <f t="shared" si="35"/>
        <v>5267977.6153529286</v>
      </c>
      <c r="E294" s="52">
        <f t="shared" si="32"/>
        <v>44294.911782425879</v>
      </c>
      <c r="F294" s="51">
        <f t="shared" si="34"/>
        <v>35355.166755212915</v>
      </c>
      <c r="G294" s="120">
        <f t="shared" si="36"/>
        <v>79650.078537638794</v>
      </c>
      <c r="H294" s="121"/>
      <c r="I294" s="122"/>
      <c r="J294" s="49"/>
      <c r="L294" s="2"/>
      <c r="M294" s="2"/>
      <c r="T294" s="4">
        <f t="shared" si="30"/>
        <v>92</v>
      </c>
      <c r="U294" s="18">
        <f t="shared" si="31"/>
        <v>8.4083333333333336E-3</v>
      </c>
    </row>
    <row r="295" spans="3:21" hidden="1" x14ac:dyDescent="0.25">
      <c r="C295" s="50">
        <f t="shared" si="33"/>
        <v>263</v>
      </c>
      <c r="D295" s="52">
        <f t="shared" si="35"/>
        <v>5232622.4485977162</v>
      </c>
      <c r="E295" s="52">
        <f t="shared" si="32"/>
        <v>43997.633755292467</v>
      </c>
      <c r="F295" s="51">
        <f t="shared" si="34"/>
        <v>35652.444782346327</v>
      </c>
      <c r="G295" s="120">
        <f t="shared" si="36"/>
        <v>79650.078537638794</v>
      </c>
      <c r="H295" s="121"/>
      <c r="I295" s="122"/>
      <c r="J295" s="49"/>
      <c r="L295" s="2"/>
      <c r="M295" s="2"/>
      <c r="T295" s="4">
        <f t="shared" si="30"/>
        <v>91</v>
      </c>
      <c r="U295" s="18">
        <f t="shared" si="31"/>
        <v>8.4083333333333336E-3</v>
      </c>
    </row>
    <row r="296" spans="3:21" hidden="1" x14ac:dyDescent="0.25">
      <c r="C296" s="50">
        <f t="shared" si="33"/>
        <v>264</v>
      </c>
      <c r="D296" s="52">
        <f t="shared" si="35"/>
        <v>5196970.0038153697</v>
      </c>
      <c r="E296" s="52">
        <f t="shared" si="32"/>
        <v>43697.856115414237</v>
      </c>
      <c r="F296" s="51">
        <f t="shared" si="34"/>
        <v>35952.222422224557</v>
      </c>
      <c r="G296" s="120">
        <f t="shared" si="36"/>
        <v>79650.078537638794</v>
      </c>
      <c r="H296" s="121"/>
      <c r="I296" s="122"/>
      <c r="J296" s="49"/>
      <c r="L296" s="2"/>
      <c r="M296" s="2"/>
      <c r="T296" s="4">
        <f t="shared" si="30"/>
        <v>90</v>
      </c>
      <c r="U296" s="18">
        <f t="shared" si="31"/>
        <v>8.4083333333333336E-3</v>
      </c>
    </row>
    <row r="297" spans="3:21" hidden="1" x14ac:dyDescent="0.25">
      <c r="C297" s="50">
        <f t="shared" si="33"/>
        <v>265</v>
      </c>
      <c r="D297" s="52">
        <f t="shared" si="35"/>
        <v>5161017.7813931452</v>
      </c>
      <c r="E297" s="52">
        <f t="shared" si="32"/>
        <v>43395.557845214033</v>
      </c>
      <c r="F297" s="51">
        <f t="shared" si="34"/>
        <v>36254.520692424761</v>
      </c>
      <c r="G297" s="120">
        <f t="shared" si="36"/>
        <v>79650.078537638794</v>
      </c>
      <c r="H297" s="121"/>
      <c r="I297" s="122"/>
      <c r="J297" s="49"/>
      <c r="L297" s="2"/>
      <c r="M297" s="2"/>
      <c r="T297" s="4">
        <f t="shared" si="30"/>
        <v>89</v>
      </c>
      <c r="U297" s="18">
        <f t="shared" si="31"/>
        <v>8.4083333333333336E-3</v>
      </c>
    </row>
    <row r="298" spans="3:21" hidden="1" x14ac:dyDescent="0.25">
      <c r="C298" s="50">
        <f t="shared" si="33"/>
        <v>266</v>
      </c>
      <c r="D298" s="52">
        <f t="shared" si="35"/>
        <v>5124763.2607007204</v>
      </c>
      <c r="E298" s="52">
        <f t="shared" si="32"/>
        <v>43090.717750391894</v>
      </c>
      <c r="F298" s="51">
        <f t="shared" si="34"/>
        <v>36559.3607872469</v>
      </c>
      <c r="G298" s="120">
        <f t="shared" si="36"/>
        <v>79650.078537638794</v>
      </c>
      <c r="H298" s="121"/>
      <c r="I298" s="122"/>
      <c r="J298" s="49"/>
      <c r="L298" s="2"/>
      <c r="M298" s="2"/>
      <c r="T298" s="4">
        <f t="shared" si="30"/>
        <v>88</v>
      </c>
      <c r="U298" s="18">
        <f t="shared" si="31"/>
        <v>8.4083333333333336E-3</v>
      </c>
    </row>
    <row r="299" spans="3:21" hidden="1" x14ac:dyDescent="0.25">
      <c r="C299" s="50">
        <f t="shared" si="33"/>
        <v>267</v>
      </c>
      <c r="D299" s="52">
        <f t="shared" si="35"/>
        <v>5088203.8999134731</v>
      </c>
      <c r="E299" s="52">
        <f t="shared" si="32"/>
        <v>42783.314458439119</v>
      </c>
      <c r="F299" s="51">
        <f t="shared" si="34"/>
        <v>36866.764079199675</v>
      </c>
      <c r="G299" s="120">
        <f t="shared" si="36"/>
        <v>79650.078537638794</v>
      </c>
      <c r="H299" s="121"/>
      <c r="I299" s="122"/>
      <c r="J299" s="49"/>
      <c r="L299" s="2"/>
      <c r="M299" s="2"/>
      <c r="T299" s="4">
        <f t="shared" si="30"/>
        <v>87</v>
      </c>
      <c r="U299" s="18">
        <f t="shared" si="31"/>
        <v>8.4083333333333336E-3</v>
      </c>
    </row>
    <row r="300" spans="3:21" hidden="1" x14ac:dyDescent="0.25">
      <c r="C300" s="50">
        <f t="shared" si="33"/>
        <v>268</v>
      </c>
      <c r="D300" s="52">
        <f t="shared" si="35"/>
        <v>5051337.135834273</v>
      </c>
      <c r="E300" s="52">
        <f t="shared" si="32"/>
        <v>42473.326417139848</v>
      </c>
      <c r="F300" s="51">
        <f t="shared" si="34"/>
        <v>37176.752120498946</v>
      </c>
      <c r="G300" s="120">
        <f t="shared" si="36"/>
        <v>79650.078537638794</v>
      </c>
      <c r="H300" s="121"/>
      <c r="I300" s="122"/>
      <c r="J300" s="49"/>
      <c r="L300" s="2"/>
      <c r="M300" s="2"/>
      <c r="T300" s="4">
        <f t="shared" si="30"/>
        <v>86</v>
      </c>
      <c r="U300" s="18">
        <f t="shared" si="31"/>
        <v>8.4083333333333336E-3</v>
      </c>
    </row>
    <row r="301" spans="3:21" hidden="1" x14ac:dyDescent="0.25">
      <c r="C301" s="50">
        <f t="shared" si="33"/>
        <v>269</v>
      </c>
      <c r="D301" s="52">
        <f t="shared" si="35"/>
        <v>5014160.3837137744</v>
      </c>
      <c r="E301" s="52">
        <f t="shared" si="32"/>
        <v>42160.731893059987</v>
      </c>
      <c r="F301" s="51">
        <f t="shared" si="34"/>
        <v>37489.346644578807</v>
      </c>
      <c r="G301" s="120">
        <f t="shared" si="36"/>
        <v>79650.078537638794</v>
      </c>
      <c r="H301" s="121"/>
      <c r="I301" s="122"/>
      <c r="J301" s="49"/>
      <c r="L301" s="2"/>
      <c r="M301" s="2"/>
      <c r="T301" s="4">
        <f t="shared" si="30"/>
        <v>85</v>
      </c>
      <c r="U301" s="18">
        <f t="shared" si="31"/>
        <v>8.4083333333333336E-3</v>
      </c>
    </row>
    <row r="302" spans="3:21" hidden="1" x14ac:dyDescent="0.25">
      <c r="C302" s="50">
        <f t="shared" si="33"/>
        <v>270</v>
      </c>
      <c r="D302" s="52">
        <f t="shared" si="35"/>
        <v>4976671.0370691959</v>
      </c>
      <c r="E302" s="52">
        <f t="shared" si="32"/>
        <v>41845.508970023489</v>
      </c>
      <c r="F302" s="51">
        <f t="shared" si="34"/>
        <v>37804.569567615305</v>
      </c>
      <c r="G302" s="120">
        <f t="shared" si="36"/>
        <v>79650.078537638794</v>
      </c>
      <c r="H302" s="121"/>
      <c r="I302" s="122"/>
      <c r="J302" s="49"/>
      <c r="L302" s="2"/>
      <c r="M302" s="2"/>
      <c r="T302" s="4">
        <f t="shared" si="30"/>
        <v>84</v>
      </c>
      <c r="U302" s="18">
        <f t="shared" si="31"/>
        <v>8.4083333333333336E-3</v>
      </c>
    </row>
    <row r="303" spans="3:21" hidden="1" x14ac:dyDescent="0.25">
      <c r="C303" s="50">
        <f t="shared" si="33"/>
        <v>271</v>
      </c>
      <c r="D303" s="52">
        <f t="shared" si="35"/>
        <v>4938866.4675015807</v>
      </c>
      <c r="E303" s="52">
        <f t="shared" si="32"/>
        <v>41527.635547575795</v>
      </c>
      <c r="F303" s="51">
        <f t="shared" si="34"/>
        <v>38122.442990062998</v>
      </c>
      <c r="G303" s="120">
        <f t="shared" si="36"/>
        <v>79650.078537638794</v>
      </c>
      <c r="H303" s="121"/>
      <c r="I303" s="122"/>
      <c r="J303" s="49"/>
      <c r="L303" s="2"/>
      <c r="M303" s="2"/>
      <c r="T303" s="4">
        <f t="shared" si="30"/>
        <v>83</v>
      </c>
      <c r="U303" s="18">
        <f t="shared" si="31"/>
        <v>8.4083333333333336E-3</v>
      </c>
    </row>
    <row r="304" spans="3:21" hidden="1" x14ac:dyDescent="0.25">
      <c r="C304" s="50">
        <f t="shared" si="33"/>
        <v>272</v>
      </c>
      <c r="D304" s="52">
        <f t="shared" si="35"/>
        <v>4900744.024511518</v>
      </c>
      <c r="E304" s="52">
        <f t="shared" si="32"/>
        <v>41207.089339434351</v>
      </c>
      <c r="F304" s="51">
        <f t="shared" si="34"/>
        <v>38442.989198204443</v>
      </c>
      <c r="G304" s="120">
        <f t="shared" si="36"/>
        <v>79650.078537638794</v>
      </c>
      <c r="H304" s="121"/>
      <c r="I304" s="122"/>
      <c r="J304" s="49"/>
      <c r="L304" s="2"/>
      <c r="M304" s="2"/>
      <c r="T304" s="4">
        <f t="shared" si="30"/>
        <v>82</v>
      </c>
      <c r="U304" s="18">
        <f t="shared" si="31"/>
        <v>8.4083333333333336E-3</v>
      </c>
    </row>
    <row r="305" spans="3:21" hidden="1" x14ac:dyDescent="0.25">
      <c r="C305" s="50">
        <f t="shared" si="33"/>
        <v>273</v>
      </c>
      <c r="D305" s="52">
        <f t="shared" si="35"/>
        <v>4862301.0353133138</v>
      </c>
      <c r="E305" s="52">
        <f t="shared" si="32"/>
        <v>40883.847871926118</v>
      </c>
      <c r="F305" s="51">
        <f t="shared" si="34"/>
        <v>38766.230665712676</v>
      </c>
      <c r="G305" s="120">
        <f t="shared" si="36"/>
        <v>79650.078537638794</v>
      </c>
      <c r="H305" s="121"/>
      <c r="I305" s="122"/>
      <c r="J305" s="49"/>
      <c r="L305" s="2"/>
      <c r="M305" s="2"/>
      <c r="T305" s="4">
        <f t="shared" si="30"/>
        <v>81</v>
      </c>
      <c r="U305" s="18">
        <f t="shared" si="31"/>
        <v>8.4083333333333336E-3</v>
      </c>
    </row>
    <row r="306" spans="3:21" hidden="1" x14ac:dyDescent="0.25">
      <c r="C306" s="50">
        <f t="shared" si="33"/>
        <v>274</v>
      </c>
      <c r="D306" s="52">
        <f t="shared" si="35"/>
        <v>4823534.8046476012</v>
      </c>
      <c r="E306" s="52">
        <f t="shared" si="32"/>
        <v>40557.888482411916</v>
      </c>
      <c r="F306" s="51">
        <f t="shared" si="34"/>
        <v>39092.190055226878</v>
      </c>
      <c r="G306" s="120">
        <f t="shared" si="36"/>
        <v>79650.078537638794</v>
      </c>
      <c r="H306" s="121"/>
      <c r="I306" s="122"/>
      <c r="J306" s="49"/>
      <c r="L306" s="2"/>
      <c r="M306" s="2"/>
      <c r="T306" s="4">
        <f t="shared" si="30"/>
        <v>80</v>
      </c>
      <c r="U306" s="18">
        <f t="shared" si="31"/>
        <v>8.4083333333333336E-3</v>
      </c>
    </row>
    <row r="307" spans="3:21" hidden="1" x14ac:dyDescent="0.25">
      <c r="C307" s="50">
        <f t="shared" si="33"/>
        <v>275</v>
      </c>
      <c r="D307" s="52">
        <f t="shared" si="35"/>
        <v>4784442.6145923743</v>
      </c>
      <c r="E307" s="52">
        <f t="shared" si="32"/>
        <v>40229.188317697546</v>
      </c>
      <c r="F307" s="51">
        <f t="shared" si="34"/>
        <v>39420.890219941248</v>
      </c>
      <c r="G307" s="120">
        <f t="shared" si="36"/>
        <v>79650.078537638794</v>
      </c>
      <c r="H307" s="121"/>
      <c r="I307" s="122"/>
      <c r="J307" s="49"/>
      <c r="L307" s="2"/>
      <c r="M307" s="2"/>
      <c r="T307" s="4">
        <f t="shared" si="30"/>
        <v>79</v>
      </c>
      <c r="U307" s="18">
        <f t="shared" si="31"/>
        <v>8.4083333333333336E-3</v>
      </c>
    </row>
    <row r="308" spans="3:21" hidden="1" x14ac:dyDescent="0.25">
      <c r="C308" s="50">
        <f t="shared" si="33"/>
        <v>276</v>
      </c>
      <c r="D308" s="52">
        <f t="shared" si="35"/>
        <v>4745021.7243724335</v>
      </c>
      <c r="E308" s="52">
        <f t="shared" si="32"/>
        <v>39897.72433243155</v>
      </c>
      <c r="F308" s="51">
        <f t="shared" si="34"/>
        <v>39752.354205207244</v>
      </c>
      <c r="G308" s="120">
        <f t="shared" si="36"/>
        <v>79650.078537638794</v>
      </c>
      <c r="H308" s="121"/>
      <c r="I308" s="122"/>
      <c r="J308" s="49"/>
      <c r="L308" s="2"/>
      <c r="M308" s="2"/>
      <c r="T308" s="4">
        <f t="shared" si="30"/>
        <v>78</v>
      </c>
      <c r="U308" s="18">
        <f t="shared" si="31"/>
        <v>8.4083333333333336E-3</v>
      </c>
    </row>
    <row r="309" spans="3:21" hidden="1" x14ac:dyDescent="0.25">
      <c r="C309" s="50">
        <f t="shared" si="33"/>
        <v>277</v>
      </c>
      <c r="D309" s="52">
        <f t="shared" si="35"/>
        <v>4705269.3701672265</v>
      </c>
      <c r="E309" s="52">
        <f t="shared" si="32"/>
        <v>39563.473287489433</v>
      </c>
      <c r="F309" s="51">
        <f t="shared" si="34"/>
        <v>40086.605250149361</v>
      </c>
      <c r="G309" s="120">
        <f t="shared" si="36"/>
        <v>79650.078537638794</v>
      </c>
      <c r="H309" s="121"/>
      <c r="I309" s="122"/>
      <c r="J309" s="49"/>
      <c r="L309" s="2"/>
      <c r="M309" s="2"/>
      <c r="T309" s="4">
        <f t="shared" si="30"/>
        <v>77</v>
      </c>
      <c r="U309" s="18">
        <f t="shared" si="31"/>
        <v>8.4083333333333336E-3</v>
      </c>
    </row>
    <row r="310" spans="3:21" hidden="1" x14ac:dyDescent="0.25">
      <c r="C310" s="50">
        <f t="shared" si="33"/>
        <v>278</v>
      </c>
      <c r="D310" s="52">
        <f t="shared" si="35"/>
        <v>4665182.7649170775</v>
      </c>
      <c r="E310" s="52">
        <f t="shared" si="32"/>
        <v>39226.411748344428</v>
      </c>
      <c r="F310" s="51">
        <f t="shared" si="34"/>
        <v>40423.666789294366</v>
      </c>
      <c r="G310" s="120">
        <f t="shared" si="36"/>
        <v>79650.078537638794</v>
      </c>
      <c r="H310" s="121"/>
      <c r="I310" s="122"/>
      <c r="J310" s="49"/>
      <c r="L310" s="2"/>
      <c r="M310" s="2"/>
      <c r="T310" s="4">
        <f t="shared" si="30"/>
        <v>76</v>
      </c>
      <c r="U310" s="18">
        <f t="shared" si="31"/>
        <v>8.4083333333333336E-3</v>
      </c>
    </row>
    <row r="311" spans="3:21" hidden="1" x14ac:dyDescent="0.25">
      <c r="C311" s="50">
        <f t="shared" si="33"/>
        <v>279</v>
      </c>
      <c r="D311" s="52">
        <f t="shared" si="35"/>
        <v>4624759.0981277833</v>
      </c>
      <c r="E311" s="52">
        <f t="shared" si="32"/>
        <v>38886.516083424445</v>
      </c>
      <c r="F311" s="51">
        <f t="shared" si="34"/>
        <v>40763.562454214349</v>
      </c>
      <c r="G311" s="120">
        <f t="shared" si="36"/>
        <v>79650.078537638794</v>
      </c>
      <c r="H311" s="121"/>
      <c r="I311" s="122"/>
      <c r="J311" s="49"/>
      <c r="L311" s="2"/>
      <c r="M311" s="2"/>
      <c r="T311" s="4">
        <f t="shared" si="30"/>
        <v>75</v>
      </c>
      <c r="U311" s="18">
        <f t="shared" si="31"/>
        <v>8.4083333333333336E-3</v>
      </c>
    </row>
    <row r="312" spans="3:21" hidden="1" x14ac:dyDescent="0.25">
      <c r="C312" s="50">
        <f t="shared" si="33"/>
        <v>280</v>
      </c>
      <c r="D312" s="52">
        <f t="shared" si="35"/>
        <v>4583995.535673569</v>
      </c>
      <c r="E312" s="52">
        <f t="shared" si="32"/>
        <v>38543.762462455263</v>
      </c>
      <c r="F312" s="51">
        <f t="shared" si="34"/>
        <v>41106.316075183531</v>
      </c>
      <c r="G312" s="120">
        <f t="shared" si="36"/>
        <v>79650.078537638794</v>
      </c>
      <c r="H312" s="121"/>
      <c r="I312" s="122"/>
      <c r="J312" s="49"/>
      <c r="L312" s="2"/>
      <c r="M312" s="2"/>
      <c r="T312" s="4">
        <f t="shared" si="30"/>
        <v>74</v>
      </c>
      <c r="U312" s="18">
        <f t="shared" si="31"/>
        <v>8.4083333333333336E-3</v>
      </c>
    </row>
    <row r="313" spans="3:21" hidden="1" x14ac:dyDescent="0.25">
      <c r="C313" s="50">
        <f t="shared" si="33"/>
        <v>281</v>
      </c>
      <c r="D313" s="52">
        <f t="shared" si="35"/>
        <v>4542889.2195983855</v>
      </c>
      <c r="E313" s="52">
        <f t="shared" si="32"/>
        <v>38198.126854789756</v>
      </c>
      <c r="F313" s="51">
        <f t="shared" si="34"/>
        <v>41451.951682849038</v>
      </c>
      <c r="G313" s="120">
        <f t="shared" si="36"/>
        <v>79650.078537638794</v>
      </c>
      <c r="H313" s="121"/>
      <c r="I313" s="122"/>
      <c r="J313" s="49"/>
      <c r="L313" s="2"/>
      <c r="M313" s="2"/>
      <c r="T313" s="4">
        <f t="shared" si="30"/>
        <v>73</v>
      </c>
      <c r="U313" s="18">
        <f t="shared" si="31"/>
        <v>8.4083333333333336E-3</v>
      </c>
    </row>
    <row r="314" spans="3:21" hidden="1" x14ac:dyDescent="0.25">
      <c r="C314" s="50">
        <f t="shared" si="33"/>
        <v>282</v>
      </c>
      <c r="D314" s="52">
        <f t="shared" si="35"/>
        <v>4501437.2679155366</v>
      </c>
      <c r="E314" s="52">
        <f t="shared" si="32"/>
        <v>37849.585027723137</v>
      </c>
      <c r="F314" s="51">
        <f t="shared" si="34"/>
        <v>41800.493509915657</v>
      </c>
      <c r="G314" s="120">
        <f t="shared" si="36"/>
        <v>79650.078537638794</v>
      </c>
      <c r="H314" s="121"/>
      <c r="I314" s="122"/>
      <c r="J314" s="49"/>
      <c r="L314" s="2"/>
      <c r="M314" s="2"/>
      <c r="T314" s="4">
        <f t="shared" si="30"/>
        <v>72</v>
      </c>
      <c r="U314" s="18">
        <f t="shared" si="31"/>
        <v>8.4083333333333336E-3</v>
      </c>
    </row>
    <row r="315" spans="3:21" hidden="1" x14ac:dyDescent="0.25">
      <c r="C315" s="50">
        <f t="shared" si="33"/>
        <v>283</v>
      </c>
      <c r="D315" s="52">
        <f t="shared" si="35"/>
        <v>4459636.774405621</v>
      </c>
      <c r="E315" s="52">
        <f t="shared" si="32"/>
        <v>37498.112544793934</v>
      </c>
      <c r="F315" s="51">
        <f t="shared" si="34"/>
        <v>42151.96599284486</v>
      </c>
      <c r="G315" s="120">
        <f t="shared" si="36"/>
        <v>79650.078537638794</v>
      </c>
      <c r="H315" s="121"/>
      <c r="I315" s="122"/>
      <c r="J315" s="49"/>
      <c r="L315" s="2"/>
      <c r="M315" s="2"/>
      <c r="T315" s="4">
        <f t="shared" si="30"/>
        <v>71</v>
      </c>
      <c r="U315" s="18">
        <f t="shared" si="31"/>
        <v>8.4083333333333336E-3</v>
      </c>
    </row>
    <row r="316" spans="3:21" hidden="1" x14ac:dyDescent="0.25">
      <c r="C316" s="50">
        <f t="shared" si="33"/>
        <v>284</v>
      </c>
      <c r="D316" s="52">
        <f t="shared" si="35"/>
        <v>4417484.8084127763</v>
      </c>
      <c r="E316" s="52">
        <f t="shared" si="32"/>
        <v>37143.684764070764</v>
      </c>
      <c r="F316" s="51">
        <f t="shared" si="34"/>
        <v>42506.39377356803</v>
      </c>
      <c r="G316" s="120">
        <f t="shared" si="36"/>
        <v>79650.078537638794</v>
      </c>
      <c r="H316" s="121"/>
      <c r="I316" s="122"/>
      <c r="J316" s="49"/>
      <c r="L316" s="2"/>
      <c r="M316" s="2"/>
      <c r="T316" s="4">
        <f t="shared" si="30"/>
        <v>70</v>
      </c>
      <c r="U316" s="18">
        <f t="shared" si="31"/>
        <v>8.4083333333333336E-3</v>
      </c>
    </row>
    <row r="317" spans="3:21" hidden="1" x14ac:dyDescent="0.25">
      <c r="C317" s="50">
        <f t="shared" si="33"/>
        <v>285</v>
      </c>
      <c r="D317" s="52">
        <f t="shared" si="35"/>
        <v>4374978.4146392085</v>
      </c>
      <c r="E317" s="52">
        <f t="shared" si="32"/>
        <v>36786.27683642468</v>
      </c>
      <c r="F317" s="51">
        <f t="shared" si="34"/>
        <v>42863.801701214114</v>
      </c>
      <c r="G317" s="120">
        <f t="shared" si="36"/>
        <v>79650.078537638794</v>
      </c>
      <c r="H317" s="121"/>
      <c r="I317" s="122"/>
      <c r="J317" s="49"/>
      <c r="L317" s="2"/>
      <c r="M317" s="2"/>
      <c r="T317" s="4">
        <f t="shared" si="30"/>
        <v>69</v>
      </c>
      <c r="U317" s="18">
        <f t="shared" si="31"/>
        <v>8.4083333333333336E-3</v>
      </c>
    </row>
    <row r="318" spans="3:21" hidden="1" x14ac:dyDescent="0.25">
      <c r="C318" s="50">
        <f t="shared" si="33"/>
        <v>286</v>
      </c>
      <c r="D318" s="52">
        <f t="shared" si="35"/>
        <v>4332114.6129379943</v>
      </c>
      <c r="E318" s="52">
        <f t="shared" si="32"/>
        <v>36425.86370378697</v>
      </c>
      <c r="F318" s="51">
        <f t="shared" si="34"/>
        <v>43224.214833851824</v>
      </c>
      <c r="G318" s="120">
        <f t="shared" si="36"/>
        <v>79650.078537638794</v>
      </c>
      <c r="H318" s="121"/>
      <c r="I318" s="122"/>
      <c r="J318" s="49"/>
      <c r="L318" s="2"/>
      <c r="M318" s="2"/>
      <c r="T318" s="4">
        <f t="shared" si="30"/>
        <v>68</v>
      </c>
      <c r="U318" s="18">
        <f t="shared" si="31"/>
        <v>8.4083333333333336E-3</v>
      </c>
    </row>
    <row r="319" spans="3:21" hidden="1" x14ac:dyDescent="0.25">
      <c r="C319" s="50">
        <f t="shared" si="33"/>
        <v>287</v>
      </c>
      <c r="D319" s="52">
        <f t="shared" si="35"/>
        <v>4288890.3981041424</v>
      </c>
      <c r="E319" s="52">
        <f t="shared" si="32"/>
        <v>36062.420097392329</v>
      </c>
      <c r="F319" s="51">
        <f t="shared" si="34"/>
        <v>43587.658440246465</v>
      </c>
      <c r="G319" s="120">
        <f t="shared" si="36"/>
        <v>79650.078537638794</v>
      </c>
      <c r="H319" s="121"/>
      <c r="I319" s="122"/>
      <c r="J319" s="49"/>
      <c r="L319" s="2"/>
      <c r="M319" s="2"/>
      <c r="T319" s="4">
        <f t="shared" si="30"/>
        <v>67</v>
      </c>
      <c r="U319" s="18">
        <f t="shared" si="31"/>
        <v>8.4083333333333336E-3</v>
      </c>
    </row>
    <row r="320" spans="3:21" hidden="1" x14ac:dyDescent="0.25">
      <c r="C320" s="50">
        <f t="shared" si="33"/>
        <v>288</v>
      </c>
      <c r="D320" s="52">
        <f t="shared" si="35"/>
        <v>4245302.7396638962</v>
      </c>
      <c r="E320" s="52">
        <f t="shared" si="32"/>
        <v>35695.920536007259</v>
      </c>
      <c r="F320" s="51">
        <f t="shared" si="34"/>
        <v>43954.158001631535</v>
      </c>
      <c r="G320" s="120">
        <f t="shared" si="36"/>
        <v>79650.078537638794</v>
      </c>
      <c r="H320" s="121"/>
      <c r="I320" s="122"/>
      <c r="J320" s="49"/>
      <c r="L320" s="2"/>
      <c r="M320" s="2"/>
      <c r="T320" s="4">
        <f t="shared" si="30"/>
        <v>66</v>
      </c>
      <c r="U320" s="18">
        <f t="shared" si="31"/>
        <v>8.4083333333333336E-3</v>
      </c>
    </row>
    <row r="321" spans="3:21" hidden="1" x14ac:dyDescent="0.25">
      <c r="C321" s="50">
        <f t="shared" si="33"/>
        <v>289</v>
      </c>
      <c r="D321" s="52">
        <f t="shared" si="35"/>
        <v>4201348.5816622647</v>
      </c>
      <c r="E321" s="52">
        <f t="shared" si="32"/>
        <v>35326.339324143541</v>
      </c>
      <c r="F321" s="51">
        <f t="shared" si="34"/>
        <v>44323.739213495253</v>
      </c>
      <c r="G321" s="120">
        <f t="shared" si="36"/>
        <v>79650.078537638794</v>
      </c>
      <c r="H321" s="121"/>
      <c r="I321" s="122"/>
      <c r="J321" s="49"/>
      <c r="L321" s="2"/>
      <c r="M321" s="2"/>
      <c r="T321" s="4">
        <f t="shared" si="30"/>
        <v>65</v>
      </c>
      <c r="U321" s="18">
        <f t="shared" si="31"/>
        <v>8.4083333333333336E-3</v>
      </c>
    </row>
    <row r="322" spans="3:21" hidden="1" x14ac:dyDescent="0.25">
      <c r="C322" s="50">
        <f t="shared" si="33"/>
        <v>290</v>
      </c>
      <c r="D322" s="52">
        <f t="shared" si="35"/>
        <v>4157024.8424487696</v>
      </c>
      <c r="E322" s="52">
        <f t="shared" si="32"/>
        <v>34953.650550256738</v>
      </c>
      <c r="F322" s="51">
        <f t="shared" si="34"/>
        <v>44696.427987382056</v>
      </c>
      <c r="G322" s="120">
        <f t="shared" si="36"/>
        <v>79650.078537638794</v>
      </c>
      <c r="H322" s="121"/>
      <c r="I322" s="122"/>
      <c r="J322" s="49"/>
      <c r="L322" s="2"/>
      <c r="M322" s="2"/>
      <c r="T322" s="4">
        <f t="shared" si="30"/>
        <v>64</v>
      </c>
      <c r="U322" s="18">
        <f t="shared" si="31"/>
        <v>8.4083333333333336E-3</v>
      </c>
    </row>
    <row r="323" spans="3:21" hidden="1" x14ac:dyDescent="0.25">
      <c r="C323" s="50">
        <f t="shared" si="33"/>
        <v>291</v>
      </c>
      <c r="D323" s="52">
        <f t="shared" si="35"/>
        <v>4112328.4144613873</v>
      </c>
      <c r="E323" s="52">
        <f t="shared" si="32"/>
        <v>34577.828084929497</v>
      </c>
      <c r="F323" s="51">
        <f t="shared" si="34"/>
        <v>45072.250452709297</v>
      </c>
      <c r="G323" s="120">
        <f t="shared" si="36"/>
        <v>79650.078537638794</v>
      </c>
      <c r="H323" s="121"/>
      <c r="I323" s="122"/>
      <c r="J323" s="49"/>
      <c r="L323" s="2"/>
      <c r="M323" s="2"/>
      <c r="T323" s="4">
        <f t="shared" si="30"/>
        <v>63</v>
      </c>
      <c r="U323" s="18">
        <f t="shared" si="31"/>
        <v>8.4083333333333336E-3</v>
      </c>
    </row>
    <row r="324" spans="3:21" hidden="1" x14ac:dyDescent="0.25">
      <c r="C324" s="50">
        <f t="shared" si="33"/>
        <v>292</v>
      </c>
      <c r="D324" s="52">
        <f t="shared" si="35"/>
        <v>4067256.1640086779</v>
      </c>
      <c r="E324" s="52">
        <f t="shared" si="32"/>
        <v>34198.845579039633</v>
      </c>
      <c r="F324" s="51">
        <f t="shared" si="34"/>
        <v>45451.232958599161</v>
      </c>
      <c r="G324" s="120">
        <f t="shared" si="36"/>
        <v>79650.078537638794</v>
      </c>
      <c r="H324" s="121"/>
      <c r="I324" s="122"/>
      <c r="J324" s="49"/>
      <c r="L324" s="2"/>
      <c r="M324" s="2"/>
      <c r="T324" s="4">
        <f t="shared" si="30"/>
        <v>62</v>
      </c>
      <c r="U324" s="18">
        <f t="shared" si="31"/>
        <v>8.4083333333333336E-3</v>
      </c>
    </row>
    <row r="325" spans="3:21" hidden="1" x14ac:dyDescent="0.25">
      <c r="C325" s="50">
        <f t="shared" si="33"/>
        <v>293</v>
      </c>
      <c r="D325" s="52">
        <f t="shared" si="35"/>
        <v>4021804.9310500789</v>
      </c>
      <c r="E325" s="52">
        <f t="shared" si="32"/>
        <v>33816.67646191275</v>
      </c>
      <c r="F325" s="51">
        <f t="shared" si="34"/>
        <v>45833.402075726044</v>
      </c>
      <c r="G325" s="120">
        <f t="shared" si="36"/>
        <v>79650.078537638794</v>
      </c>
      <c r="H325" s="121"/>
      <c r="I325" s="122"/>
      <c r="J325" s="49"/>
      <c r="L325" s="2"/>
      <c r="M325" s="2"/>
      <c r="T325" s="4">
        <f t="shared" si="30"/>
        <v>61</v>
      </c>
      <c r="U325" s="18">
        <f t="shared" si="31"/>
        <v>8.4083333333333336E-3</v>
      </c>
    </row>
    <row r="326" spans="3:21" hidden="1" x14ac:dyDescent="0.25">
      <c r="C326" s="50">
        <f t="shared" si="33"/>
        <v>294</v>
      </c>
      <c r="D326" s="52">
        <f t="shared" si="35"/>
        <v>3975971.5289743529</v>
      </c>
      <c r="E326" s="52">
        <f t="shared" si="32"/>
        <v>33431.293939459349</v>
      </c>
      <c r="F326" s="51">
        <f t="shared" si="34"/>
        <v>46218.784598179445</v>
      </c>
      <c r="G326" s="120">
        <f t="shared" si="36"/>
        <v>79650.078537638794</v>
      </c>
      <c r="H326" s="121"/>
      <c r="I326" s="122"/>
      <c r="J326" s="49"/>
      <c r="L326" s="2"/>
      <c r="M326" s="2"/>
      <c r="T326" s="4">
        <f t="shared" si="30"/>
        <v>60</v>
      </c>
      <c r="U326" s="18">
        <f t="shared" si="31"/>
        <v>8.4083333333333336E-3</v>
      </c>
    </row>
    <row r="327" spans="3:21" hidden="1" x14ac:dyDescent="0.25">
      <c r="C327" s="50">
        <f t="shared" si="33"/>
        <v>295</v>
      </c>
      <c r="D327" s="52">
        <f t="shared" si="35"/>
        <v>3929752.7443761732</v>
      </c>
      <c r="E327" s="52">
        <f t="shared" si="32"/>
        <v>33042.670992296327</v>
      </c>
      <c r="F327" s="51">
        <f t="shared" si="34"/>
        <v>46607.407545342467</v>
      </c>
      <c r="G327" s="120">
        <f t="shared" si="36"/>
        <v>79650.078537638794</v>
      </c>
      <c r="H327" s="121"/>
      <c r="I327" s="122"/>
      <c r="J327" s="49"/>
      <c r="L327" s="2"/>
      <c r="M327" s="2"/>
      <c r="T327" s="4">
        <f t="shared" si="30"/>
        <v>59</v>
      </c>
      <c r="U327" s="18">
        <f t="shared" si="31"/>
        <v>8.4083333333333336E-3</v>
      </c>
    </row>
    <row r="328" spans="3:21" hidden="1" x14ac:dyDescent="0.25">
      <c r="C328" s="50">
        <f t="shared" si="33"/>
        <v>296</v>
      </c>
      <c r="D328" s="52">
        <f t="shared" si="35"/>
        <v>3883145.3368308307</v>
      </c>
      <c r="E328" s="52">
        <f t="shared" si="32"/>
        <v>32650.780373852569</v>
      </c>
      <c r="F328" s="51">
        <f t="shared" si="34"/>
        <v>46999.298163786225</v>
      </c>
      <c r="G328" s="120">
        <f t="shared" si="36"/>
        <v>79650.078537638794</v>
      </c>
      <c r="H328" s="121"/>
      <c r="I328" s="122"/>
      <c r="J328" s="49"/>
      <c r="L328" s="2"/>
      <c r="M328" s="2"/>
      <c r="T328" s="4">
        <f t="shared" si="30"/>
        <v>58</v>
      </c>
      <c r="U328" s="18">
        <f t="shared" si="31"/>
        <v>8.4083333333333336E-3</v>
      </c>
    </row>
    <row r="329" spans="3:21" hidden="1" x14ac:dyDescent="0.25">
      <c r="C329" s="50">
        <f t="shared" si="33"/>
        <v>297</v>
      </c>
      <c r="D329" s="52">
        <f t="shared" si="35"/>
        <v>3836146.0386670446</v>
      </c>
      <c r="E329" s="52">
        <f t="shared" si="32"/>
        <v>32255.594608458734</v>
      </c>
      <c r="F329" s="51">
        <f t="shared" si="34"/>
        <v>47394.48392918006</v>
      </c>
      <c r="G329" s="120">
        <f t="shared" si="36"/>
        <v>79650.078537638794</v>
      </c>
      <c r="H329" s="121"/>
      <c r="I329" s="122"/>
      <c r="J329" s="49"/>
      <c r="L329" s="2"/>
      <c r="M329" s="2"/>
      <c r="T329" s="4">
        <f t="shared" si="30"/>
        <v>57</v>
      </c>
      <c r="U329" s="18">
        <f t="shared" si="31"/>
        <v>8.4083333333333336E-3</v>
      </c>
    </row>
    <row r="330" spans="3:21" hidden="1" x14ac:dyDescent="0.25">
      <c r="C330" s="50">
        <f t="shared" si="33"/>
        <v>298</v>
      </c>
      <c r="D330" s="52">
        <f t="shared" si="35"/>
        <v>3788751.5547378645</v>
      </c>
      <c r="E330" s="52">
        <f t="shared" si="32"/>
        <v>31857.085989420877</v>
      </c>
      <c r="F330" s="51">
        <f t="shared" si="34"/>
        <v>47792.992548217917</v>
      </c>
      <c r="G330" s="120">
        <f t="shared" si="36"/>
        <v>79650.078537638794</v>
      </c>
      <c r="H330" s="121"/>
      <c r="I330" s="122"/>
      <c r="J330" s="49"/>
      <c r="L330" s="2"/>
      <c r="M330" s="2"/>
      <c r="T330" s="4">
        <f t="shared" si="30"/>
        <v>56</v>
      </c>
      <c r="U330" s="18">
        <f t="shared" si="31"/>
        <v>8.4083333333333336E-3</v>
      </c>
    </row>
    <row r="331" spans="3:21" hidden="1" x14ac:dyDescent="0.25">
      <c r="C331" s="50">
        <f t="shared" si="33"/>
        <v>299</v>
      </c>
      <c r="D331" s="52">
        <f t="shared" si="35"/>
        <v>3740958.5621896465</v>
      </c>
      <c r="E331" s="52">
        <f t="shared" si="32"/>
        <v>31455.226577077945</v>
      </c>
      <c r="F331" s="51">
        <f t="shared" si="34"/>
        <v>48194.851960560845</v>
      </c>
      <c r="G331" s="120">
        <f t="shared" si="36"/>
        <v>79650.078537638794</v>
      </c>
      <c r="H331" s="121"/>
      <c r="I331" s="122"/>
      <c r="J331" s="49"/>
      <c r="L331" s="2"/>
      <c r="M331" s="2"/>
      <c r="T331" s="4">
        <f t="shared" si="30"/>
        <v>55</v>
      </c>
      <c r="U331" s="18">
        <f t="shared" si="31"/>
        <v>8.4083333333333336E-3</v>
      </c>
    </row>
    <row r="332" spans="3:21" hidden="1" x14ac:dyDescent="0.25">
      <c r="C332" s="50">
        <f t="shared" si="33"/>
        <v>300</v>
      </c>
      <c r="D332" s="52">
        <f t="shared" si="35"/>
        <v>3692763.7102290858</v>
      </c>
      <c r="E332" s="52">
        <f t="shared" si="32"/>
        <v>31049.988196842896</v>
      </c>
      <c r="F332" s="51">
        <f t="shared" si="34"/>
        <v>48600.090340795898</v>
      </c>
      <c r="G332" s="120">
        <f t="shared" si="36"/>
        <v>79650.078537638794</v>
      </c>
      <c r="H332" s="121"/>
      <c r="I332" s="122"/>
      <c r="J332" s="49"/>
      <c r="L332" s="2"/>
      <c r="M332" s="2"/>
      <c r="T332" s="4">
        <f t="shared" si="30"/>
        <v>54</v>
      </c>
      <c r="U332" s="18">
        <f t="shared" si="31"/>
        <v>8.4083333333333336E-3</v>
      </c>
    </row>
    <row r="333" spans="3:21" hidden="1" x14ac:dyDescent="0.25">
      <c r="C333" s="50">
        <f t="shared" si="33"/>
        <v>301</v>
      </c>
      <c r="D333" s="52">
        <f t="shared" si="35"/>
        <v>3644163.6198882898</v>
      </c>
      <c r="E333" s="52">
        <f t="shared" si="32"/>
        <v>30641.342437227373</v>
      </c>
      <c r="F333" s="51">
        <f t="shared" si="34"/>
        <v>49008.736100411421</v>
      </c>
      <c r="G333" s="120">
        <f t="shared" si="36"/>
        <v>79650.078537638794</v>
      </c>
      <c r="H333" s="121"/>
      <c r="I333" s="122"/>
      <c r="J333" s="49"/>
      <c r="L333" s="2"/>
      <c r="M333" s="2"/>
      <c r="T333" s="4">
        <f t="shared" si="30"/>
        <v>53</v>
      </c>
      <c r="U333" s="18">
        <f t="shared" si="31"/>
        <v>8.4083333333333336E-3</v>
      </c>
    </row>
    <row r="334" spans="3:21" hidden="1" x14ac:dyDescent="0.25">
      <c r="C334" s="50">
        <f t="shared" si="33"/>
        <v>302</v>
      </c>
      <c r="D334" s="52">
        <f t="shared" si="35"/>
        <v>3595154.8837878783</v>
      </c>
      <c r="E334" s="52">
        <f t="shared" si="32"/>
        <v>30229.260647849744</v>
      </c>
      <c r="F334" s="51">
        <f t="shared" si="34"/>
        <v>49420.817889789047</v>
      </c>
      <c r="G334" s="120">
        <f t="shared" si="36"/>
        <v>79650.078537638794</v>
      </c>
      <c r="H334" s="121"/>
      <c r="I334" s="122"/>
      <c r="J334" s="49"/>
      <c r="L334" s="2"/>
      <c r="M334" s="2"/>
      <c r="T334" s="4">
        <f t="shared" si="30"/>
        <v>52</v>
      </c>
      <c r="U334" s="18">
        <f t="shared" si="31"/>
        <v>8.4083333333333336E-3</v>
      </c>
    </row>
    <row r="335" spans="3:21" hidden="1" x14ac:dyDescent="0.25">
      <c r="C335" s="50">
        <f t="shared" si="33"/>
        <v>303</v>
      </c>
      <c r="D335" s="52">
        <f t="shared" si="35"/>
        <v>3545734.0658980892</v>
      </c>
      <c r="E335" s="52">
        <f t="shared" si="32"/>
        <v>29813.713937426433</v>
      </c>
      <c r="F335" s="51">
        <f t="shared" si="34"/>
        <v>49836.364600212357</v>
      </c>
      <c r="G335" s="120">
        <f t="shared" si="36"/>
        <v>79650.078537638794</v>
      </c>
      <c r="H335" s="121"/>
      <c r="I335" s="122"/>
      <c r="J335" s="49"/>
      <c r="L335" s="2"/>
      <c r="M335" s="2"/>
      <c r="T335" s="4">
        <f t="shared" si="30"/>
        <v>51</v>
      </c>
      <c r="U335" s="18">
        <f t="shared" si="31"/>
        <v>8.4083333333333336E-3</v>
      </c>
    </row>
    <row r="336" spans="3:21" hidden="1" x14ac:dyDescent="0.25">
      <c r="C336" s="50">
        <f t="shared" si="33"/>
        <v>304</v>
      </c>
      <c r="D336" s="52">
        <f t="shared" si="35"/>
        <v>3495897.7012978769</v>
      </c>
      <c r="E336" s="52">
        <f t="shared" si="32"/>
        <v>29394.673171746315</v>
      </c>
      <c r="F336" s="51">
        <f t="shared" si="34"/>
        <v>50255.405365892482</v>
      </c>
      <c r="G336" s="120">
        <f t="shared" si="36"/>
        <v>79650.078537638794</v>
      </c>
      <c r="H336" s="121"/>
      <c r="I336" s="122"/>
      <c r="J336" s="49"/>
      <c r="L336" s="2"/>
      <c r="M336" s="2"/>
      <c r="T336" s="4">
        <f t="shared" si="30"/>
        <v>50</v>
      </c>
      <c r="U336" s="18">
        <f t="shared" si="31"/>
        <v>8.4083333333333336E-3</v>
      </c>
    </row>
    <row r="337" spans="3:21" hidden="1" x14ac:dyDescent="0.25">
      <c r="C337" s="50">
        <f t="shared" si="33"/>
        <v>305</v>
      </c>
      <c r="D337" s="52">
        <f t="shared" si="35"/>
        <v>3445642.2959319842</v>
      </c>
      <c r="E337" s="52">
        <f t="shared" si="32"/>
        <v>28972.108971628102</v>
      </c>
      <c r="F337" s="51">
        <f t="shared" si="34"/>
        <v>50677.969566010695</v>
      </c>
      <c r="G337" s="120">
        <f t="shared" si="36"/>
        <v>79650.078537638794</v>
      </c>
      <c r="H337" s="121"/>
      <c r="I337" s="122"/>
      <c r="J337" s="49"/>
      <c r="L337" s="2"/>
      <c r="M337" s="2"/>
      <c r="T337" s="4">
        <f t="shared" si="30"/>
        <v>49</v>
      </c>
      <c r="U337" s="18">
        <f t="shared" si="31"/>
        <v>8.4083333333333336E-3</v>
      </c>
    </row>
    <row r="338" spans="3:21" hidden="1" x14ac:dyDescent="0.25">
      <c r="C338" s="50">
        <f t="shared" si="33"/>
        <v>306</v>
      </c>
      <c r="D338" s="52">
        <f t="shared" si="35"/>
        <v>3394964.3263659733</v>
      </c>
      <c r="E338" s="52">
        <f t="shared" si="32"/>
        <v>28545.991710860559</v>
      </c>
      <c r="F338" s="51">
        <f t="shared" si="34"/>
        <v>51104.086826778235</v>
      </c>
      <c r="G338" s="120">
        <f t="shared" si="36"/>
        <v>79650.078537638794</v>
      </c>
      <c r="H338" s="121"/>
      <c r="I338" s="122"/>
      <c r="J338" s="49"/>
      <c r="L338" s="2"/>
      <c r="M338" s="2"/>
      <c r="T338" s="4">
        <f t="shared" si="30"/>
        <v>48</v>
      </c>
      <c r="U338" s="18">
        <f t="shared" si="31"/>
        <v>8.4083333333333336E-3</v>
      </c>
    </row>
    <row r="339" spans="3:21" hidden="1" x14ac:dyDescent="0.25">
      <c r="C339" s="50">
        <f t="shared" si="33"/>
        <v>307</v>
      </c>
      <c r="D339" s="52">
        <f t="shared" si="35"/>
        <v>3343860.2395391953</v>
      </c>
      <c r="E339" s="52">
        <f t="shared" si="32"/>
        <v>28116.291514125402</v>
      </c>
      <c r="F339" s="51">
        <f t="shared" si="34"/>
        <v>51533.787023513389</v>
      </c>
      <c r="G339" s="120">
        <f t="shared" si="36"/>
        <v>79650.078537638794</v>
      </c>
      <c r="H339" s="121"/>
      <c r="I339" s="122"/>
      <c r="J339" s="49"/>
      <c r="L339" s="2"/>
      <c r="M339" s="2"/>
      <c r="T339" s="4">
        <f t="shared" si="30"/>
        <v>47</v>
      </c>
      <c r="U339" s="18">
        <f t="shared" si="31"/>
        <v>8.4083333333333336E-3</v>
      </c>
    </row>
    <row r="340" spans="3:21" hidden="1" x14ac:dyDescent="0.25">
      <c r="C340" s="50">
        <f t="shared" si="33"/>
        <v>308</v>
      </c>
      <c r="D340" s="52">
        <f t="shared" si="35"/>
        <v>3292326.4525156817</v>
      </c>
      <c r="E340" s="52">
        <f t="shared" si="32"/>
        <v>27682.978254902693</v>
      </c>
      <c r="F340" s="51">
        <f t="shared" si="34"/>
        <v>51967.100282736101</v>
      </c>
      <c r="G340" s="120">
        <f t="shared" si="36"/>
        <v>79650.078537638794</v>
      </c>
      <c r="H340" s="121"/>
      <c r="I340" s="122"/>
      <c r="J340" s="49"/>
      <c r="L340" s="2"/>
      <c r="M340" s="2"/>
      <c r="T340" s="4">
        <f t="shared" si="30"/>
        <v>46</v>
      </c>
      <c r="U340" s="18">
        <f t="shared" si="31"/>
        <v>8.4083333333333336E-3</v>
      </c>
    </row>
    <row r="341" spans="3:21" hidden="1" x14ac:dyDescent="0.25">
      <c r="C341" s="50">
        <f t="shared" si="33"/>
        <v>309</v>
      </c>
      <c r="D341" s="52">
        <f t="shared" si="35"/>
        <v>3240359.3522329456</v>
      </c>
      <c r="E341" s="52">
        <f t="shared" si="32"/>
        <v>27246.021553358685</v>
      </c>
      <c r="F341" s="51">
        <f t="shared" si="34"/>
        <v>52404.056984280105</v>
      </c>
      <c r="G341" s="120">
        <f t="shared" si="36"/>
        <v>79650.078537638794</v>
      </c>
      <c r="H341" s="121"/>
      <c r="I341" s="122"/>
      <c r="J341" s="49"/>
      <c r="L341" s="2"/>
      <c r="M341" s="2"/>
      <c r="T341" s="4">
        <f t="shared" si="30"/>
        <v>45</v>
      </c>
      <c r="U341" s="18">
        <f t="shared" si="31"/>
        <v>8.4083333333333336E-3</v>
      </c>
    </row>
    <row r="342" spans="3:21" hidden="1" x14ac:dyDescent="0.25">
      <c r="C342" s="50">
        <f t="shared" si="33"/>
        <v>310</v>
      </c>
      <c r="D342" s="52">
        <f t="shared" si="35"/>
        <v>3187955.2952486654</v>
      </c>
      <c r="E342" s="52">
        <f t="shared" si="32"/>
        <v>26805.390774215863</v>
      </c>
      <c r="F342" s="51">
        <f t="shared" si="34"/>
        <v>52844.687763422931</v>
      </c>
      <c r="G342" s="120">
        <f t="shared" si="36"/>
        <v>79650.078537638794</v>
      </c>
      <c r="H342" s="121"/>
      <c r="I342" s="122"/>
      <c r="J342" s="49"/>
      <c r="L342" s="2"/>
      <c r="M342" s="2"/>
      <c r="T342" s="4">
        <f t="shared" si="30"/>
        <v>44</v>
      </c>
      <c r="U342" s="18">
        <f t="shared" si="31"/>
        <v>8.4083333333333336E-3</v>
      </c>
    </row>
    <row r="343" spans="3:21" hidden="1" x14ac:dyDescent="0.25">
      <c r="C343" s="50">
        <f t="shared" si="33"/>
        <v>311</v>
      </c>
      <c r="D343" s="52">
        <f t="shared" si="35"/>
        <v>3135110.6074852427</v>
      </c>
      <c r="E343" s="52">
        <f t="shared" si="32"/>
        <v>26361.055024605084</v>
      </c>
      <c r="F343" s="51">
        <f t="shared" si="34"/>
        <v>53289.02351303371</v>
      </c>
      <c r="G343" s="120">
        <f t="shared" si="36"/>
        <v>79650.078537638794</v>
      </c>
      <c r="H343" s="121"/>
      <c r="I343" s="122"/>
      <c r="J343" s="49"/>
      <c r="L343" s="2"/>
      <c r="M343" s="2"/>
      <c r="T343" s="4">
        <f t="shared" si="30"/>
        <v>43</v>
      </c>
      <c r="U343" s="18">
        <f t="shared" si="31"/>
        <v>8.4083333333333336E-3</v>
      </c>
    </row>
    <row r="344" spans="3:21" hidden="1" x14ac:dyDescent="0.25">
      <c r="C344" s="50">
        <f t="shared" si="33"/>
        <v>312</v>
      </c>
      <c r="D344" s="52">
        <f t="shared" si="35"/>
        <v>3081821.5839722091</v>
      </c>
      <c r="E344" s="52">
        <f t="shared" si="32"/>
        <v>25912.983151899658</v>
      </c>
      <c r="F344" s="51">
        <f t="shared" si="34"/>
        <v>53737.095385739136</v>
      </c>
      <c r="G344" s="120">
        <f t="shared" si="36"/>
        <v>79650.078537638794</v>
      </c>
      <c r="H344" s="121"/>
      <c r="I344" s="122"/>
      <c r="J344" s="49"/>
      <c r="L344" s="2"/>
      <c r="M344" s="2"/>
      <c r="T344" s="4">
        <f t="shared" si="30"/>
        <v>42</v>
      </c>
      <c r="U344" s="18">
        <f t="shared" si="31"/>
        <v>8.4083333333333336E-3</v>
      </c>
    </row>
    <row r="345" spans="3:21" hidden="1" x14ac:dyDescent="0.25">
      <c r="C345" s="50">
        <f t="shared" si="33"/>
        <v>313</v>
      </c>
      <c r="D345" s="52">
        <f t="shared" si="35"/>
        <v>3028084.48858647</v>
      </c>
      <c r="E345" s="52">
        <f t="shared" si="32"/>
        <v>25461.143741531236</v>
      </c>
      <c r="F345" s="51">
        <f t="shared" si="34"/>
        <v>54188.934796107555</v>
      </c>
      <c r="G345" s="120">
        <f t="shared" si="36"/>
        <v>79650.078537638794</v>
      </c>
      <c r="H345" s="121"/>
      <c r="I345" s="122"/>
      <c r="J345" s="49"/>
      <c r="L345" s="2"/>
      <c r="M345" s="2"/>
      <c r="T345" s="4">
        <f t="shared" si="30"/>
        <v>41</v>
      </c>
      <c r="U345" s="18">
        <f t="shared" si="31"/>
        <v>8.4083333333333336E-3</v>
      </c>
    </row>
    <row r="346" spans="3:21" hidden="1" x14ac:dyDescent="0.25">
      <c r="C346" s="50">
        <f t="shared" si="33"/>
        <v>314</v>
      </c>
      <c r="D346" s="52">
        <f t="shared" si="35"/>
        <v>2973895.5537903626</v>
      </c>
      <c r="E346" s="52">
        <f t="shared" si="32"/>
        <v>25005.505114787298</v>
      </c>
      <c r="F346" s="51">
        <f t="shared" si="34"/>
        <v>54644.573422851492</v>
      </c>
      <c r="G346" s="120">
        <f t="shared" si="36"/>
        <v>79650.078537638794</v>
      </c>
      <c r="H346" s="121"/>
      <c r="I346" s="122"/>
      <c r="J346" s="49"/>
      <c r="L346" s="2"/>
      <c r="M346" s="2"/>
      <c r="T346" s="4">
        <f t="shared" si="30"/>
        <v>40</v>
      </c>
      <c r="U346" s="18">
        <f t="shared" si="31"/>
        <v>8.4083333333333336E-3</v>
      </c>
    </row>
    <row r="347" spans="3:21" hidden="1" x14ac:dyDescent="0.25">
      <c r="C347" s="50">
        <f t="shared" si="33"/>
        <v>315</v>
      </c>
      <c r="D347" s="52">
        <f t="shared" si="35"/>
        <v>2919250.980367511</v>
      </c>
      <c r="E347" s="52">
        <f t="shared" si="32"/>
        <v>24546.035326590158</v>
      </c>
      <c r="F347" s="51">
        <f t="shared" si="34"/>
        <v>55104.043211048636</v>
      </c>
      <c r="G347" s="120">
        <f t="shared" si="36"/>
        <v>79650.078537638794</v>
      </c>
      <c r="H347" s="121"/>
      <c r="I347" s="122"/>
      <c r="J347" s="49"/>
      <c r="L347" s="2"/>
      <c r="M347" s="2"/>
      <c r="T347" s="4">
        <f t="shared" si="30"/>
        <v>39</v>
      </c>
      <c r="U347" s="18">
        <f t="shared" si="31"/>
        <v>8.4083333333333336E-3</v>
      </c>
    </row>
    <row r="348" spans="3:21" hidden="1" x14ac:dyDescent="0.25">
      <c r="C348" s="50">
        <f t="shared" si="33"/>
        <v>316</v>
      </c>
      <c r="D348" s="52">
        <f t="shared" si="35"/>
        <v>2864146.9371564626</v>
      </c>
      <c r="E348" s="52">
        <f t="shared" si="32"/>
        <v>24082.702163257258</v>
      </c>
      <c r="F348" s="51">
        <f t="shared" si="34"/>
        <v>55567.376374381536</v>
      </c>
      <c r="G348" s="120">
        <f t="shared" si="36"/>
        <v>79650.078537638794</v>
      </c>
      <c r="H348" s="121"/>
      <c r="I348" s="122"/>
      <c r="J348" s="49"/>
      <c r="L348" s="2"/>
      <c r="M348" s="2"/>
      <c r="T348" s="4">
        <f t="shared" si="30"/>
        <v>38</v>
      </c>
      <c r="U348" s="18">
        <f t="shared" si="31"/>
        <v>8.4083333333333336E-3</v>
      </c>
    </row>
    <row r="349" spans="3:21" hidden="1" x14ac:dyDescent="0.25">
      <c r="C349" s="50">
        <f t="shared" si="33"/>
        <v>317</v>
      </c>
      <c r="D349" s="52">
        <f t="shared" si="35"/>
        <v>2808579.560782081</v>
      </c>
      <c r="E349" s="52">
        <f t="shared" si="32"/>
        <v>23615.473140242666</v>
      </c>
      <c r="F349" s="51">
        <f t="shared" si="34"/>
        <v>56034.605397396124</v>
      </c>
      <c r="G349" s="120">
        <f t="shared" si="36"/>
        <v>79650.078537638794</v>
      </c>
      <c r="H349" s="121"/>
      <c r="I349" s="122"/>
      <c r="J349" s="49"/>
      <c r="L349" s="2"/>
      <c r="M349" s="2"/>
      <c r="T349" s="4">
        <f t="shared" ref="T349:T412" si="37">T348-1</f>
        <v>37</v>
      </c>
      <c r="U349" s="18">
        <f t="shared" ref="U349:U412" si="38">U348</f>
        <v>8.4083333333333336E-3</v>
      </c>
    </row>
    <row r="350" spans="3:21" hidden="1" x14ac:dyDescent="0.25">
      <c r="C350" s="50">
        <f t="shared" si="33"/>
        <v>318</v>
      </c>
      <c r="D350" s="52">
        <f t="shared" si="35"/>
        <v>2752544.9553846847</v>
      </c>
      <c r="E350" s="52">
        <f t="shared" si="32"/>
        <v>23144.315499859556</v>
      </c>
      <c r="F350" s="51">
        <f t="shared" si="34"/>
        <v>56505.763037779237</v>
      </c>
      <c r="G350" s="120">
        <f t="shared" si="36"/>
        <v>79650.078537638794</v>
      </c>
      <c r="H350" s="121"/>
      <c r="I350" s="122"/>
      <c r="J350" s="49"/>
      <c r="L350" s="2"/>
      <c r="M350" s="2"/>
      <c r="T350" s="4">
        <f t="shared" si="37"/>
        <v>36</v>
      </c>
      <c r="U350" s="18">
        <f t="shared" si="38"/>
        <v>8.4083333333333336E-3</v>
      </c>
    </row>
    <row r="351" spans="3:21" hidden="1" x14ac:dyDescent="0.25">
      <c r="C351" s="50">
        <f t="shared" si="33"/>
        <v>319</v>
      </c>
      <c r="D351" s="52">
        <f t="shared" si="35"/>
        <v>2696039.1923469054</v>
      </c>
      <c r="E351" s="52">
        <f t="shared" si="32"/>
        <v>22669.196208983565</v>
      </c>
      <c r="F351" s="51">
        <f t="shared" si="34"/>
        <v>56980.882328655229</v>
      </c>
      <c r="G351" s="120">
        <f t="shared" si="36"/>
        <v>79650.078537638794</v>
      </c>
      <c r="H351" s="121"/>
      <c r="I351" s="122"/>
      <c r="J351" s="49"/>
      <c r="L351" s="2"/>
      <c r="M351" s="2"/>
      <c r="T351" s="4">
        <f t="shared" si="37"/>
        <v>35</v>
      </c>
      <c r="U351" s="18">
        <f t="shared" si="38"/>
        <v>8.4083333333333336E-3</v>
      </c>
    </row>
    <row r="352" spans="3:21" hidden="1" x14ac:dyDescent="0.25">
      <c r="C352" s="50">
        <f t="shared" si="33"/>
        <v>320</v>
      </c>
      <c r="D352" s="52">
        <f t="shared" si="35"/>
        <v>2639058.3100182503</v>
      </c>
      <c r="E352" s="52">
        <f t="shared" si="32"/>
        <v>22190.081956736787</v>
      </c>
      <c r="F352" s="51">
        <f t="shared" si="34"/>
        <v>57459.996580902007</v>
      </c>
      <c r="G352" s="120">
        <f t="shared" si="36"/>
        <v>79650.078537638794</v>
      </c>
      <c r="H352" s="121"/>
      <c r="I352" s="122"/>
      <c r="J352" s="49"/>
      <c r="L352" s="2"/>
      <c r="M352" s="2"/>
      <c r="T352" s="4">
        <f t="shared" si="37"/>
        <v>34</v>
      </c>
      <c r="U352" s="18">
        <f t="shared" si="38"/>
        <v>8.4083333333333336E-3</v>
      </c>
    </row>
    <row r="353" spans="3:21" hidden="1" x14ac:dyDescent="0.25">
      <c r="C353" s="50">
        <f t="shared" si="33"/>
        <v>321</v>
      </c>
      <c r="D353" s="52">
        <f t="shared" si="35"/>
        <v>2581598.3134373482</v>
      </c>
      <c r="E353" s="52">
        <f t="shared" ref="E353:E416" si="39">D353*U348</f>
        <v>21706.939152152372</v>
      </c>
      <c r="F353" s="51">
        <f t="shared" si="34"/>
        <v>57943.139385486422</v>
      </c>
      <c r="G353" s="120">
        <f t="shared" si="36"/>
        <v>79650.078537638794</v>
      </c>
      <c r="H353" s="121"/>
      <c r="I353" s="122"/>
      <c r="J353" s="49"/>
      <c r="L353" s="2"/>
      <c r="M353" s="2"/>
      <c r="T353" s="4">
        <f t="shared" si="37"/>
        <v>33</v>
      </c>
      <c r="U353" s="18">
        <f t="shared" si="38"/>
        <v>8.4083333333333336E-3</v>
      </c>
    </row>
    <row r="354" spans="3:21" hidden="1" x14ac:dyDescent="0.25">
      <c r="C354" s="50">
        <f t="shared" ref="C354:C417" si="40">C353+1</f>
        <v>322</v>
      </c>
      <c r="D354" s="52">
        <f t="shared" si="35"/>
        <v>2523655.1740518617</v>
      </c>
      <c r="E354" s="52">
        <f t="shared" si="39"/>
        <v>21219.733921819407</v>
      </c>
      <c r="F354" s="51">
        <f t="shared" si="34"/>
        <v>58430.344615819384</v>
      </c>
      <c r="G354" s="120">
        <f t="shared" si="36"/>
        <v>79650.078537638794</v>
      </c>
      <c r="H354" s="121"/>
      <c r="I354" s="122"/>
      <c r="J354" s="49"/>
      <c r="L354" s="2"/>
      <c r="M354" s="2"/>
      <c r="T354" s="4">
        <f t="shared" si="37"/>
        <v>32</v>
      </c>
      <c r="U354" s="18">
        <f t="shared" si="38"/>
        <v>8.4083333333333336E-3</v>
      </c>
    </row>
    <row r="355" spans="3:21" hidden="1" x14ac:dyDescent="0.25">
      <c r="C355" s="50">
        <f t="shared" si="40"/>
        <v>323</v>
      </c>
      <c r="D355" s="52">
        <f t="shared" si="35"/>
        <v>2465224.8294360423</v>
      </c>
      <c r="E355" s="52">
        <f t="shared" si="39"/>
        <v>20728.432107508055</v>
      </c>
      <c r="F355" s="51">
        <f t="shared" ref="F355:F418" si="41">IF(G355=0,G355-E355,G355-E355)</f>
        <v>58921.646430130742</v>
      </c>
      <c r="G355" s="120">
        <f t="shared" si="36"/>
        <v>79650.078537638794</v>
      </c>
      <c r="H355" s="121"/>
      <c r="I355" s="122"/>
      <c r="J355" s="49"/>
      <c r="L355" s="2"/>
      <c r="M355" s="2"/>
      <c r="T355" s="4">
        <f t="shared" si="37"/>
        <v>31</v>
      </c>
      <c r="U355" s="18">
        <f t="shared" si="38"/>
        <v>8.4083333333333336E-3</v>
      </c>
    </row>
    <row r="356" spans="3:21" hidden="1" x14ac:dyDescent="0.25">
      <c r="C356" s="50">
        <f t="shared" si="40"/>
        <v>324</v>
      </c>
      <c r="D356" s="52">
        <f t="shared" ref="D356:D419" si="42">IF(OR(D355&lt;0,D355&lt;G355),0,(IF(J355=0,D355-F355,D355-J355-F355)))</f>
        <v>2406303.1830059118</v>
      </c>
      <c r="E356" s="52">
        <f t="shared" si="39"/>
        <v>20232.999263774709</v>
      </c>
      <c r="F356" s="51">
        <f t="shared" si="41"/>
        <v>59417.079273864088</v>
      </c>
      <c r="G356" s="120">
        <f t="shared" ref="G356:G391" si="43">IF(D356&lt;=F355,D356+E356,IF($T$15=1,D356*(U351/(1-(1+U351)^-(T351-0))),$D$28*($U$28/(1-(1+$U$28)^-($T$28-0)))))</f>
        <v>79650.078537638794</v>
      </c>
      <c r="H356" s="121"/>
      <c r="I356" s="122"/>
      <c r="J356" s="49"/>
      <c r="L356" s="2"/>
      <c r="M356" s="2"/>
      <c r="T356" s="4">
        <f t="shared" si="37"/>
        <v>30</v>
      </c>
      <c r="U356" s="18">
        <f t="shared" si="38"/>
        <v>8.4083333333333336E-3</v>
      </c>
    </row>
    <row r="357" spans="3:21" hidden="1" x14ac:dyDescent="0.25">
      <c r="C357" s="50">
        <f t="shared" si="40"/>
        <v>325</v>
      </c>
      <c r="D357" s="52">
        <f t="shared" si="42"/>
        <v>2346886.1037320476</v>
      </c>
      <c r="E357" s="52">
        <f t="shared" si="39"/>
        <v>19733.400655546968</v>
      </c>
      <c r="F357" s="51">
        <f t="shared" si="41"/>
        <v>59916.677882091826</v>
      </c>
      <c r="G357" s="120">
        <f t="shared" si="43"/>
        <v>79650.078537638794</v>
      </c>
      <c r="H357" s="121"/>
      <c r="I357" s="122"/>
      <c r="J357" s="49"/>
      <c r="L357" s="2"/>
      <c r="M357" s="2"/>
      <c r="T357" s="4">
        <f t="shared" si="37"/>
        <v>29</v>
      </c>
      <c r="U357" s="18">
        <f t="shared" si="38"/>
        <v>8.4083333333333336E-3</v>
      </c>
    </row>
    <row r="358" spans="3:21" hidden="1" x14ac:dyDescent="0.25">
      <c r="C358" s="50">
        <f t="shared" si="40"/>
        <v>326</v>
      </c>
      <c r="D358" s="52">
        <f t="shared" si="42"/>
        <v>2286969.425849956</v>
      </c>
      <c r="E358" s="52">
        <f t="shared" si="39"/>
        <v>19229.60125568838</v>
      </c>
      <c r="F358" s="51">
        <f t="shared" si="41"/>
        <v>60420.477281950414</v>
      </c>
      <c r="G358" s="120">
        <f t="shared" si="43"/>
        <v>79650.078537638794</v>
      </c>
      <c r="H358" s="121"/>
      <c r="I358" s="122"/>
      <c r="J358" s="49"/>
      <c r="L358" s="2"/>
      <c r="M358" s="2"/>
      <c r="T358" s="4">
        <f t="shared" si="37"/>
        <v>28</v>
      </c>
      <c r="U358" s="18">
        <f t="shared" si="38"/>
        <v>8.4083333333333336E-3</v>
      </c>
    </row>
    <row r="359" spans="3:21" hidden="1" x14ac:dyDescent="0.25">
      <c r="C359" s="50">
        <f t="shared" si="40"/>
        <v>327</v>
      </c>
      <c r="D359" s="52">
        <f t="shared" si="42"/>
        <v>2226548.9485680056</v>
      </c>
      <c r="E359" s="52">
        <f t="shared" si="39"/>
        <v>18721.565742542647</v>
      </c>
      <c r="F359" s="51">
        <f t="shared" si="41"/>
        <v>60928.512795096147</v>
      </c>
      <c r="G359" s="120">
        <f t="shared" si="43"/>
        <v>79650.078537638794</v>
      </c>
      <c r="H359" s="121"/>
      <c r="I359" s="122"/>
      <c r="J359" s="49"/>
      <c r="L359" s="2"/>
      <c r="M359" s="2"/>
      <c r="T359" s="4">
        <f t="shared" si="37"/>
        <v>27</v>
      </c>
      <c r="U359" s="18">
        <f t="shared" si="38"/>
        <v>8.4083333333333336E-3</v>
      </c>
    </row>
    <row r="360" spans="3:21" hidden="1" x14ac:dyDescent="0.25">
      <c r="C360" s="50">
        <f t="shared" si="40"/>
        <v>328</v>
      </c>
      <c r="D360" s="52">
        <f t="shared" si="42"/>
        <v>2165620.4357729093</v>
      </c>
      <c r="E360" s="52">
        <f t="shared" si="39"/>
        <v>18209.258497457213</v>
      </c>
      <c r="F360" s="51">
        <f t="shared" si="41"/>
        <v>61440.820040181585</v>
      </c>
      <c r="G360" s="120">
        <f t="shared" si="43"/>
        <v>79650.078537638794</v>
      </c>
      <c r="H360" s="121"/>
      <c r="I360" s="122"/>
      <c r="J360" s="49"/>
      <c r="L360" s="2"/>
      <c r="M360" s="2"/>
      <c r="T360" s="4">
        <f t="shared" si="37"/>
        <v>26</v>
      </c>
      <c r="U360" s="18">
        <f t="shared" si="38"/>
        <v>8.4083333333333336E-3</v>
      </c>
    </row>
    <row r="361" spans="3:21" hidden="1" x14ac:dyDescent="0.25">
      <c r="C361" s="50">
        <f t="shared" si="40"/>
        <v>329</v>
      </c>
      <c r="D361" s="52">
        <f t="shared" si="42"/>
        <v>2104179.6157327276</v>
      </c>
      <c r="E361" s="52">
        <f t="shared" si="39"/>
        <v>17692.643602286018</v>
      </c>
      <c r="F361" s="51">
        <f t="shared" si="41"/>
        <v>61957.43493535278</v>
      </c>
      <c r="G361" s="120">
        <f t="shared" si="43"/>
        <v>79650.078537638794</v>
      </c>
      <c r="H361" s="121"/>
      <c r="I361" s="122"/>
      <c r="J361" s="49"/>
      <c r="L361" s="2"/>
      <c r="M361" s="2"/>
      <c r="T361" s="4">
        <f t="shared" si="37"/>
        <v>25</v>
      </c>
      <c r="U361" s="18">
        <f t="shared" si="38"/>
        <v>8.4083333333333336E-3</v>
      </c>
    </row>
    <row r="362" spans="3:21" hidden="1" x14ac:dyDescent="0.25">
      <c r="C362" s="50">
        <f t="shared" si="40"/>
        <v>330</v>
      </c>
      <c r="D362" s="52">
        <f t="shared" si="42"/>
        <v>2042222.1807973748</v>
      </c>
      <c r="E362" s="52">
        <f t="shared" si="39"/>
        <v>17171.68483687126</v>
      </c>
      <c r="F362" s="51">
        <f t="shared" si="41"/>
        <v>62478.393700767534</v>
      </c>
      <c r="G362" s="120">
        <f t="shared" si="43"/>
        <v>79650.078537638794</v>
      </c>
      <c r="H362" s="121"/>
      <c r="I362" s="122"/>
      <c r="J362" s="49"/>
      <c r="L362" s="2"/>
      <c r="M362" s="2"/>
      <c r="T362" s="4">
        <f t="shared" si="37"/>
        <v>24</v>
      </c>
      <c r="U362" s="18">
        <f t="shared" si="38"/>
        <v>8.4083333333333336E-3</v>
      </c>
    </row>
    <row r="363" spans="3:21" hidden="1" x14ac:dyDescent="0.25">
      <c r="C363" s="50">
        <f t="shared" si="40"/>
        <v>331</v>
      </c>
      <c r="D363" s="52">
        <f t="shared" si="42"/>
        <v>1979743.7870966073</v>
      </c>
      <c r="E363" s="52">
        <f t="shared" si="39"/>
        <v>16646.345676503974</v>
      </c>
      <c r="F363" s="51">
        <f t="shared" si="41"/>
        <v>63003.73286113482</v>
      </c>
      <c r="G363" s="120">
        <f t="shared" si="43"/>
        <v>79650.078537638794</v>
      </c>
      <c r="H363" s="121"/>
      <c r="I363" s="122"/>
      <c r="J363" s="49"/>
      <c r="L363" s="2"/>
      <c r="M363" s="2"/>
      <c r="T363" s="4">
        <f t="shared" si="37"/>
        <v>23</v>
      </c>
      <c r="U363" s="18">
        <f t="shared" si="38"/>
        <v>8.4083333333333336E-3</v>
      </c>
    </row>
    <row r="364" spans="3:21" hidden="1" x14ac:dyDescent="0.25">
      <c r="C364" s="50">
        <f t="shared" si="40"/>
        <v>332</v>
      </c>
      <c r="D364" s="52">
        <f t="shared" si="42"/>
        <v>1916740.0542354723</v>
      </c>
      <c r="E364" s="52">
        <f t="shared" si="39"/>
        <v>16116.589289363264</v>
      </c>
      <c r="F364" s="51">
        <f t="shared" si="41"/>
        <v>63533.489248275531</v>
      </c>
      <c r="G364" s="120">
        <f t="shared" si="43"/>
        <v>79650.078537638794</v>
      </c>
      <c r="H364" s="121"/>
      <c r="I364" s="122"/>
      <c r="J364" s="49"/>
      <c r="L364" s="2"/>
      <c r="M364" s="2"/>
      <c r="T364" s="4">
        <f t="shared" si="37"/>
        <v>22</v>
      </c>
      <c r="U364" s="18">
        <f t="shared" si="38"/>
        <v>8.4083333333333336E-3</v>
      </c>
    </row>
    <row r="365" spans="3:21" hidden="1" x14ac:dyDescent="0.25">
      <c r="C365" s="50">
        <f t="shared" si="40"/>
        <v>333</v>
      </c>
      <c r="D365" s="52">
        <f t="shared" si="42"/>
        <v>1853206.5649871968</v>
      </c>
      <c r="E365" s="52">
        <f t="shared" si="39"/>
        <v>15582.378533934014</v>
      </c>
      <c r="F365" s="51">
        <f t="shared" si="41"/>
        <v>64067.700003704784</v>
      </c>
      <c r="G365" s="120">
        <f t="shared" si="43"/>
        <v>79650.078537638794</v>
      </c>
      <c r="H365" s="121"/>
      <c r="I365" s="122"/>
      <c r="J365" s="49"/>
      <c r="L365" s="2"/>
      <c r="M365" s="2"/>
      <c r="T365" s="4">
        <f t="shared" si="37"/>
        <v>21</v>
      </c>
      <c r="U365" s="18">
        <f t="shared" si="38"/>
        <v>8.4083333333333336E-3</v>
      </c>
    </row>
    <row r="366" spans="3:21" hidden="1" x14ac:dyDescent="0.25">
      <c r="C366" s="50">
        <f t="shared" si="40"/>
        <v>334</v>
      </c>
      <c r="D366" s="52">
        <f t="shared" si="42"/>
        <v>1789138.8649834921</v>
      </c>
      <c r="E366" s="52">
        <f t="shared" si="39"/>
        <v>15043.675956402863</v>
      </c>
      <c r="F366" s="51">
        <f t="shared" si="41"/>
        <v>64606.402581235932</v>
      </c>
      <c r="G366" s="120">
        <f t="shared" si="43"/>
        <v>79650.078537638794</v>
      </c>
      <c r="H366" s="121"/>
      <c r="I366" s="122"/>
      <c r="J366" s="49"/>
      <c r="L366" s="2"/>
      <c r="M366" s="2"/>
      <c r="T366" s="4">
        <f t="shared" si="37"/>
        <v>20</v>
      </c>
      <c r="U366" s="18">
        <f t="shared" si="38"/>
        <v>8.4083333333333336E-3</v>
      </c>
    </row>
    <row r="367" spans="3:21" hidden="1" x14ac:dyDescent="0.25">
      <c r="C367" s="50">
        <f t="shared" si="40"/>
        <v>335</v>
      </c>
      <c r="D367" s="52">
        <f t="shared" si="42"/>
        <v>1724532.4624022562</v>
      </c>
      <c r="E367" s="52">
        <f t="shared" si="39"/>
        <v>14500.443788032304</v>
      </c>
      <c r="F367" s="51">
        <f t="shared" si="41"/>
        <v>65149.634749606492</v>
      </c>
      <c r="G367" s="120">
        <f t="shared" si="43"/>
        <v>79650.078537638794</v>
      </c>
      <c r="H367" s="121"/>
      <c r="I367" s="122"/>
      <c r="J367" s="49"/>
      <c r="L367" s="2"/>
      <c r="M367" s="2"/>
      <c r="T367" s="4">
        <f t="shared" si="37"/>
        <v>19</v>
      </c>
      <c r="U367" s="18">
        <f t="shared" si="38"/>
        <v>8.4083333333333336E-3</v>
      </c>
    </row>
    <row r="368" spans="3:21" hidden="1" x14ac:dyDescent="0.25">
      <c r="C368" s="50">
        <f t="shared" si="40"/>
        <v>336</v>
      </c>
      <c r="D368" s="52">
        <f t="shared" si="42"/>
        <v>1659382.8276526497</v>
      </c>
      <c r="E368" s="52">
        <f t="shared" si="39"/>
        <v>13952.643942512697</v>
      </c>
      <c r="F368" s="51">
        <f t="shared" si="41"/>
        <v>65697.434595126091</v>
      </c>
      <c r="G368" s="120">
        <f t="shared" si="43"/>
        <v>79650.078537638794</v>
      </c>
      <c r="H368" s="121"/>
      <c r="I368" s="122"/>
      <c r="J368" s="49"/>
      <c r="L368" s="2"/>
      <c r="M368" s="2"/>
      <c r="T368" s="4">
        <f t="shared" si="37"/>
        <v>18</v>
      </c>
      <c r="U368" s="18">
        <f t="shared" si="38"/>
        <v>8.4083333333333336E-3</v>
      </c>
    </row>
    <row r="369" spans="3:21" hidden="1" x14ac:dyDescent="0.25">
      <c r="C369" s="50">
        <f t="shared" si="40"/>
        <v>337</v>
      </c>
      <c r="D369" s="52">
        <f t="shared" si="42"/>
        <v>1593685.3930575235</v>
      </c>
      <c r="E369" s="52">
        <f t="shared" si="39"/>
        <v>13400.238013292012</v>
      </c>
      <c r="F369" s="51">
        <f t="shared" si="41"/>
        <v>66249.840524346786</v>
      </c>
      <c r="G369" s="120">
        <f t="shared" si="43"/>
        <v>79650.078537638794</v>
      </c>
      <c r="H369" s="121"/>
      <c r="I369" s="122"/>
      <c r="J369" s="49"/>
      <c r="L369" s="2"/>
      <c r="M369" s="2"/>
      <c r="T369" s="4">
        <f t="shared" si="37"/>
        <v>17</v>
      </c>
      <c r="U369" s="18">
        <f t="shared" si="38"/>
        <v>8.4083333333333336E-3</v>
      </c>
    </row>
    <row r="370" spans="3:21" hidden="1" x14ac:dyDescent="0.25">
      <c r="C370" s="50">
        <f t="shared" si="40"/>
        <v>338</v>
      </c>
      <c r="D370" s="52">
        <f t="shared" si="42"/>
        <v>1527435.5525331767</v>
      </c>
      <c r="E370" s="52">
        <f t="shared" si="39"/>
        <v>12843.187270883129</v>
      </c>
      <c r="F370" s="51">
        <f t="shared" si="41"/>
        <v>66806.891266755672</v>
      </c>
      <c r="G370" s="120">
        <f t="shared" si="43"/>
        <v>79650.078537638794</v>
      </c>
      <c r="H370" s="121"/>
      <c r="I370" s="122"/>
      <c r="J370" s="49"/>
      <c r="L370" s="2"/>
      <c r="M370" s="2"/>
      <c r="T370" s="4">
        <f t="shared" si="37"/>
        <v>16</v>
      </c>
      <c r="U370" s="18">
        <f t="shared" si="38"/>
        <v>8.4083333333333336E-3</v>
      </c>
    </row>
    <row r="371" spans="3:21" hidden="1" x14ac:dyDescent="0.25">
      <c r="C371" s="50">
        <f t="shared" si="40"/>
        <v>339</v>
      </c>
      <c r="D371" s="52">
        <f t="shared" si="42"/>
        <v>1460628.661266421</v>
      </c>
      <c r="E371" s="52">
        <f t="shared" si="39"/>
        <v>12281.45266014849</v>
      </c>
      <c r="F371" s="51">
        <f t="shared" si="41"/>
        <v>67368.625877490296</v>
      </c>
      <c r="G371" s="120">
        <f t="shared" si="43"/>
        <v>79650.078537638794</v>
      </c>
      <c r="H371" s="121"/>
      <c r="I371" s="122"/>
      <c r="J371" s="49"/>
      <c r="L371" s="2"/>
      <c r="M371" s="2"/>
      <c r="T371" s="4">
        <f t="shared" si="37"/>
        <v>15</v>
      </c>
      <c r="U371" s="18">
        <f t="shared" si="38"/>
        <v>8.4083333333333336E-3</v>
      </c>
    </row>
    <row r="372" spans="3:21" hidden="1" x14ac:dyDescent="0.25">
      <c r="C372" s="50">
        <f t="shared" si="40"/>
        <v>340</v>
      </c>
      <c r="D372" s="52">
        <f t="shared" si="42"/>
        <v>1393260.0353889307</v>
      </c>
      <c r="E372" s="52">
        <f t="shared" si="39"/>
        <v>11714.994797561925</v>
      </c>
      <c r="F372" s="51">
        <f t="shared" si="41"/>
        <v>67935.083740076865</v>
      </c>
      <c r="G372" s="120">
        <f t="shared" si="43"/>
        <v>79650.078537638794</v>
      </c>
      <c r="H372" s="121"/>
      <c r="I372" s="122"/>
      <c r="J372" s="49"/>
      <c r="L372" s="2"/>
      <c r="M372" s="2"/>
      <c r="T372" s="4">
        <f t="shared" si="37"/>
        <v>14</v>
      </c>
      <c r="U372" s="18">
        <f t="shared" si="38"/>
        <v>8.4083333333333336E-3</v>
      </c>
    </row>
    <row r="373" spans="3:21" hidden="1" x14ac:dyDescent="0.25">
      <c r="C373" s="50">
        <f t="shared" si="40"/>
        <v>341</v>
      </c>
      <c r="D373" s="52">
        <f t="shared" si="42"/>
        <v>1325324.9516488537</v>
      </c>
      <c r="E373" s="52">
        <f t="shared" si="39"/>
        <v>11143.773968447445</v>
      </c>
      <c r="F373" s="51">
        <f t="shared" si="41"/>
        <v>68506.304569191343</v>
      </c>
      <c r="G373" s="120">
        <f t="shared" si="43"/>
        <v>79650.078537638794</v>
      </c>
      <c r="H373" s="121"/>
      <c r="I373" s="122"/>
      <c r="J373" s="49"/>
      <c r="L373" s="2"/>
      <c r="M373" s="2"/>
      <c r="T373" s="4">
        <f t="shared" si="37"/>
        <v>13</v>
      </c>
      <c r="U373" s="18">
        <f t="shared" si="38"/>
        <v>8.4083333333333336E-3</v>
      </c>
    </row>
    <row r="374" spans="3:21" hidden="1" x14ac:dyDescent="0.25">
      <c r="C374" s="50">
        <f t="shared" si="40"/>
        <v>342</v>
      </c>
      <c r="D374" s="52">
        <f t="shared" si="42"/>
        <v>1256818.6470796624</v>
      </c>
      <c r="E374" s="52">
        <f t="shared" si="39"/>
        <v>10567.750124194828</v>
      </c>
      <c r="F374" s="51">
        <f t="shared" si="41"/>
        <v>69082.32841344396</v>
      </c>
      <c r="G374" s="120">
        <f t="shared" si="43"/>
        <v>79650.078537638794</v>
      </c>
      <c r="H374" s="121"/>
      <c r="I374" s="122"/>
      <c r="J374" s="49"/>
      <c r="L374" s="2"/>
      <c r="M374" s="2"/>
      <c r="T374" s="4">
        <f t="shared" si="37"/>
        <v>12</v>
      </c>
      <c r="U374" s="18">
        <f t="shared" si="38"/>
        <v>8.4083333333333336E-3</v>
      </c>
    </row>
    <row r="375" spans="3:21" hidden="1" x14ac:dyDescent="0.25">
      <c r="C375" s="50">
        <f t="shared" si="40"/>
        <v>343</v>
      </c>
      <c r="D375" s="52">
        <f t="shared" si="42"/>
        <v>1187736.3186662185</v>
      </c>
      <c r="E375" s="52">
        <f t="shared" si="39"/>
        <v>9986.8828794517885</v>
      </c>
      <c r="F375" s="51">
        <f t="shared" si="41"/>
        <v>69663.195658187004</v>
      </c>
      <c r="G375" s="120">
        <f t="shared" si="43"/>
        <v>79650.078537638794</v>
      </c>
      <c r="H375" s="121"/>
      <c r="I375" s="122"/>
      <c r="J375" s="49"/>
      <c r="L375" s="2"/>
      <c r="M375" s="2"/>
      <c r="T375" s="4">
        <f t="shared" si="37"/>
        <v>11</v>
      </c>
      <c r="U375" s="18">
        <f t="shared" si="38"/>
        <v>8.4083333333333336E-3</v>
      </c>
    </row>
    <row r="376" spans="3:21" hidden="1" x14ac:dyDescent="0.25">
      <c r="C376" s="50">
        <f t="shared" si="40"/>
        <v>344</v>
      </c>
      <c r="D376" s="52">
        <f t="shared" si="42"/>
        <v>1118073.1230080316</v>
      </c>
      <c r="E376" s="52">
        <f t="shared" si="39"/>
        <v>9401.1315092925324</v>
      </c>
      <c r="F376" s="51">
        <f t="shared" si="41"/>
        <v>70248.947028346258</v>
      </c>
      <c r="G376" s="120">
        <f t="shared" si="43"/>
        <v>79650.078537638794</v>
      </c>
      <c r="H376" s="121"/>
      <c r="I376" s="122"/>
      <c r="J376" s="49"/>
      <c r="L376" s="2"/>
      <c r="M376" s="2"/>
      <c r="T376" s="4">
        <f t="shared" si="37"/>
        <v>10</v>
      </c>
      <c r="U376" s="18">
        <f t="shared" si="38"/>
        <v>8.4083333333333336E-3</v>
      </c>
    </row>
    <row r="377" spans="3:21" hidden="1" x14ac:dyDescent="0.25">
      <c r="C377" s="50">
        <f t="shared" si="40"/>
        <v>345</v>
      </c>
      <c r="D377" s="52">
        <f t="shared" si="42"/>
        <v>1047824.1759796854</v>
      </c>
      <c r="E377" s="52">
        <f t="shared" si="39"/>
        <v>8810.4549463625208</v>
      </c>
      <c r="F377" s="51">
        <f t="shared" si="41"/>
        <v>70839.623591276279</v>
      </c>
      <c r="G377" s="120">
        <f t="shared" si="43"/>
        <v>79650.078537638794</v>
      </c>
      <c r="H377" s="121"/>
      <c r="I377" s="122"/>
      <c r="J377" s="49"/>
      <c r="L377" s="2"/>
      <c r="M377" s="2"/>
      <c r="T377" s="4">
        <f t="shared" si="37"/>
        <v>9</v>
      </c>
      <c r="U377" s="18">
        <f t="shared" si="38"/>
        <v>8.4083333333333336E-3</v>
      </c>
    </row>
    <row r="378" spans="3:21" hidden="1" x14ac:dyDescent="0.25">
      <c r="C378" s="50">
        <f t="shared" si="40"/>
        <v>346</v>
      </c>
      <c r="D378" s="52">
        <f t="shared" si="42"/>
        <v>976984.55238840915</v>
      </c>
      <c r="E378" s="52">
        <f t="shared" si="39"/>
        <v>8214.8117779992081</v>
      </c>
      <c r="F378" s="51">
        <f t="shared" si="41"/>
        <v>71435.266759639591</v>
      </c>
      <c r="G378" s="120">
        <f t="shared" si="43"/>
        <v>79650.078537638794</v>
      </c>
      <c r="H378" s="121"/>
      <c r="I378" s="122"/>
      <c r="J378" s="49"/>
      <c r="L378" s="2"/>
      <c r="M378" s="2"/>
      <c r="T378" s="4">
        <f t="shared" si="37"/>
        <v>8</v>
      </c>
      <c r="U378" s="18">
        <f t="shared" si="38"/>
        <v>8.4083333333333336E-3</v>
      </c>
    </row>
    <row r="379" spans="3:21" hidden="1" x14ac:dyDescent="0.25">
      <c r="C379" s="50">
        <f t="shared" si="40"/>
        <v>347</v>
      </c>
      <c r="D379" s="52">
        <f t="shared" si="42"/>
        <v>905549.28562876955</v>
      </c>
      <c r="E379" s="52">
        <f t="shared" si="39"/>
        <v>7614.1602433285707</v>
      </c>
      <c r="F379" s="51">
        <f t="shared" si="41"/>
        <v>72035.918294310221</v>
      </c>
      <c r="G379" s="120">
        <f t="shared" si="43"/>
        <v>79650.078537638794</v>
      </c>
      <c r="H379" s="121"/>
      <c r="I379" s="122"/>
      <c r="J379" s="49"/>
      <c r="L379" s="2"/>
      <c r="M379" s="2"/>
      <c r="T379" s="4">
        <f t="shared" si="37"/>
        <v>7</v>
      </c>
      <c r="U379" s="18">
        <f t="shared" si="38"/>
        <v>8.4083333333333336E-3</v>
      </c>
    </row>
    <row r="380" spans="3:21" hidden="1" x14ac:dyDescent="0.25">
      <c r="C380" s="50">
        <f t="shared" si="40"/>
        <v>348</v>
      </c>
      <c r="D380" s="52">
        <f t="shared" si="42"/>
        <v>833513.36733445933</v>
      </c>
      <c r="E380" s="52">
        <f t="shared" si="39"/>
        <v>7008.4582303372454</v>
      </c>
      <c r="F380" s="51">
        <f t="shared" si="41"/>
        <v>72641.620307301549</v>
      </c>
      <c r="G380" s="120">
        <f t="shared" si="43"/>
        <v>79650.078537638794</v>
      </c>
      <c r="H380" s="121"/>
      <c r="I380" s="122"/>
      <c r="J380" s="49"/>
      <c r="L380" s="2"/>
      <c r="M380" s="2"/>
      <c r="T380" s="4">
        <f t="shared" si="37"/>
        <v>6</v>
      </c>
      <c r="U380" s="18">
        <f t="shared" si="38"/>
        <v>8.4083333333333336E-3</v>
      </c>
    </row>
    <row r="381" spans="3:21" hidden="1" x14ac:dyDescent="0.25">
      <c r="C381" s="50">
        <f t="shared" si="40"/>
        <v>349</v>
      </c>
      <c r="D381" s="52">
        <f t="shared" si="42"/>
        <v>760871.74702715781</v>
      </c>
      <c r="E381" s="52">
        <f t="shared" si="39"/>
        <v>6397.6632729200192</v>
      </c>
      <c r="F381" s="51">
        <f t="shared" si="41"/>
        <v>73252.415264718773</v>
      </c>
      <c r="G381" s="120">
        <f t="shared" si="43"/>
        <v>79650.078537638794</v>
      </c>
      <c r="H381" s="121"/>
      <c r="I381" s="122"/>
      <c r="J381" s="49"/>
      <c r="L381" s="2"/>
      <c r="M381" s="2"/>
      <c r="T381" s="4">
        <f t="shared" si="37"/>
        <v>5</v>
      </c>
      <c r="U381" s="18">
        <f t="shared" si="38"/>
        <v>8.4083333333333336E-3</v>
      </c>
    </row>
    <row r="382" spans="3:21" hidden="1" x14ac:dyDescent="0.25">
      <c r="C382" s="50">
        <f t="shared" si="40"/>
        <v>350</v>
      </c>
      <c r="D382" s="52">
        <f t="shared" si="42"/>
        <v>687619.33176243899</v>
      </c>
      <c r="E382" s="52">
        <f t="shared" si="39"/>
        <v>5781.7325479025085</v>
      </c>
      <c r="F382" s="51">
        <f t="shared" si="41"/>
        <v>73868.345989736292</v>
      </c>
      <c r="G382" s="120">
        <f t="shared" si="43"/>
        <v>79650.078537638794</v>
      </c>
      <c r="H382" s="121"/>
      <c r="I382" s="122"/>
      <c r="J382" s="49"/>
      <c r="L382" s="2"/>
      <c r="M382" s="2"/>
      <c r="T382" s="4">
        <f t="shared" si="37"/>
        <v>4</v>
      </c>
      <c r="U382" s="18">
        <f t="shared" si="38"/>
        <v>8.4083333333333336E-3</v>
      </c>
    </row>
    <row r="383" spans="3:21" hidden="1" x14ac:dyDescent="0.25">
      <c r="C383" s="50">
        <f t="shared" si="40"/>
        <v>351</v>
      </c>
      <c r="D383" s="52">
        <f t="shared" si="42"/>
        <v>613750.98577270273</v>
      </c>
      <c r="E383" s="52">
        <f t="shared" si="39"/>
        <v>5160.622872038809</v>
      </c>
      <c r="F383" s="51">
        <f t="shared" si="41"/>
        <v>74489.455665599991</v>
      </c>
      <c r="G383" s="120">
        <f t="shared" si="43"/>
        <v>79650.078537638794</v>
      </c>
      <c r="H383" s="121"/>
      <c r="I383" s="122"/>
      <c r="J383" s="49"/>
      <c r="L383" s="2"/>
      <c r="M383" s="2"/>
      <c r="T383" s="4">
        <f t="shared" si="37"/>
        <v>3</v>
      </c>
      <c r="U383" s="18">
        <f t="shared" si="38"/>
        <v>8.4083333333333336E-3</v>
      </c>
    </row>
    <row r="384" spans="3:21" hidden="1" x14ac:dyDescent="0.25">
      <c r="C384" s="50">
        <f t="shared" si="40"/>
        <v>352</v>
      </c>
      <c r="D384" s="52">
        <f t="shared" si="42"/>
        <v>539261.53010710271</v>
      </c>
      <c r="E384" s="52">
        <f t="shared" si="39"/>
        <v>4534.2906989838884</v>
      </c>
      <c r="F384" s="51">
        <f t="shared" si="41"/>
        <v>75115.787838654913</v>
      </c>
      <c r="G384" s="120">
        <f t="shared" si="43"/>
        <v>79650.078537638794</v>
      </c>
      <c r="H384" s="121"/>
      <c r="I384" s="122"/>
      <c r="J384" s="49"/>
      <c r="L384" s="2"/>
      <c r="M384" s="2"/>
      <c r="T384" s="4">
        <f t="shared" si="37"/>
        <v>2</v>
      </c>
      <c r="U384" s="18">
        <f t="shared" si="38"/>
        <v>8.4083333333333336E-3</v>
      </c>
    </row>
    <row r="385" spans="3:21" hidden="1" x14ac:dyDescent="0.25">
      <c r="C385" s="50">
        <f t="shared" si="40"/>
        <v>353</v>
      </c>
      <c r="D385" s="52">
        <f t="shared" si="42"/>
        <v>464145.74226844776</v>
      </c>
      <c r="E385" s="52">
        <f t="shared" si="39"/>
        <v>3902.692116240532</v>
      </c>
      <c r="F385" s="51">
        <f t="shared" si="41"/>
        <v>75747.38642139826</v>
      </c>
      <c r="G385" s="120">
        <f t="shared" si="43"/>
        <v>79650.078537638794</v>
      </c>
      <c r="H385" s="121"/>
      <c r="I385" s="122"/>
      <c r="J385" s="49"/>
      <c r="L385" s="2"/>
      <c r="M385" s="2"/>
      <c r="T385" s="4">
        <f t="shared" si="37"/>
        <v>1</v>
      </c>
      <c r="U385" s="18">
        <f t="shared" si="38"/>
        <v>8.4083333333333336E-3</v>
      </c>
    </row>
    <row r="386" spans="3:21" hidden="1" x14ac:dyDescent="0.25">
      <c r="C386" s="50">
        <f t="shared" si="40"/>
        <v>354</v>
      </c>
      <c r="D386" s="52">
        <f t="shared" si="42"/>
        <v>388398.3558470495</v>
      </c>
      <c r="E386" s="52">
        <f t="shared" si="39"/>
        <v>3265.7828420806081</v>
      </c>
      <c r="F386" s="51">
        <f t="shared" si="41"/>
        <v>76384.29569555819</v>
      </c>
      <c r="G386" s="120">
        <f t="shared" si="43"/>
        <v>79650.078537638794</v>
      </c>
      <c r="H386" s="121"/>
      <c r="I386" s="122"/>
      <c r="J386" s="49"/>
      <c r="L386" s="2"/>
      <c r="M386" s="2"/>
      <c r="T386" s="4">
        <f t="shared" si="37"/>
        <v>0</v>
      </c>
      <c r="U386" s="18">
        <f t="shared" si="38"/>
        <v>8.4083333333333336E-3</v>
      </c>
    </row>
    <row r="387" spans="3:21" hidden="1" x14ac:dyDescent="0.25">
      <c r="C387" s="50">
        <f t="shared" si="40"/>
        <v>355</v>
      </c>
      <c r="D387" s="52">
        <f t="shared" si="42"/>
        <v>312014.06015149131</v>
      </c>
      <c r="E387" s="52">
        <f t="shared" si="39"/>
        <v>2623.5182224404562</v>
      </c>
      <c r="F387" s="51">
        <f t="shared" si="41"/>
        <v>77026.560315198338</v>
      </c>
      <c r="G387" s="120">
        <f t="shared" si="43"/>
        <v>79650.078537638794</v>
      </c>
      <c r="H387" s="121"/>
      <c r="I387" s="122"/>
      <c r="J387" s="49"/>
      <c r="L387" s="2"/>
      <c r="M387" s="2"/>
      <c r="T387" s="4">
        <f t="shared" si="37"/>
        <v>-1</v>
      </c>
      <c r="U387" s="18">
        <f t="shared" si="38"/>
        <v>8.4083333333333336E-3</v>
      </c>
    </row>
    <row r="388" spans="3:21" hidden="1" x14ac:dyDescent="0.25">
      <c r="C388" s="50">
        <f t="shared" si="40"/>
        <v>356</v>
      </c>
      <c r="D388" s="52">
        <f t="shared" si="42"/>
        <v>234987.49983629299</v>
      </c>
      <c r="E388" s="52">
        <f t="shared" si="39"/>
        <v>1975.8532277901636</v>
      </c>
      <c r="F388" s="51">
        <f t="shared" si="41"/>
        <v>77674.225309848625</v>
      </c>
      <c r="G388" s="120">
        <f t="shared" si="43"/>
        <v>79650.078537638794</v>
      </c>
      <c r="H388" s="121"/>
      <c r="I388" s="122"/>
      <c r="J388" s="49"/>
      <c r="L388" s="2"/>
      <c r="M388" s="2"/>
      <c r="T388" s="4">
        <f t="shared" si="37"/>
        <v>-2</v>
      </c>
      <c r="U388" s="18">
        <f t="shared" si="38"/>
        <v>8.4083333333333336E-3</v>
      </c>
    </row>
    <row r="389" spans="3:21" hidden="1" x14ac:dyDescent="0.25">
      <c r="C389" s="50">
        <f t="shared" si="40"/>
        <v>357</v>
      </c>
      <c r="D389" s="52">
        <f t="shared" si="42"/>
        <v>157313.27452644438</v>
      </c>
      <c r="E389" s="52">
        <f t="shared" si="39"/>
        <v>1322.7424499765198</v>
      </c>
      <c r="F389" s="51">
        <f t="shared" si="41"/>
        <v>78327.336087662276</v>
      </c>
      <c r="G389" s="120">
        <f t="shared" si="43"/>
        <v>79650.078537638794</v>
      </c>
      <c r="H389" s="121"/>
      <c r="I389" s="122"/>
      <c r="J389" s="49"/>
      <c r="L389" s="2"/>
      <c r="M389" s="2"/>
      <c r="T389" s="4">
        <f t="shared" si="37"/>
        <v>-3</v>
      </c>
      <c r="U389" s="18">
        <f t="shared" si="38"/>
        <v>8.4083333333333336E-3</v>
      </c>
    </row>
    <row r="390" spans="3:21" hidden="1" x14ac:dyDescent="0.25">
      <c r="C390" s="50">
        <f t="shared" si="40"/>
        <v>358</v>
      </c>
      <c r="D390" s="52">
        <f t="shared" si="42"/>
        <v>78985.938438782105</v>
      </c>
      <c r="E390" s="52">
        <f t="shared" si="39"/>
        <v>664.14009903942622</v>
      </c>
      <c r="F390" s="51">
        <f t="shared" si="41"/>
        <v>78985.938438599362</v>
      </c>
      <c r="G390" s="120">
        <f t="shared" si="43"/>
        <v>79650.078537638794</v>
      </c>
      <c r="H390" s="121"/>
      <c r="I390" s="122"/>
      <c r="J390" s="49"/>
      <c r="L390" s="2"/>
      <c r="M390" s="2"/>
      <c r="T390" s="4">
        <f t="shared" si="37"/>
        <v>-4</v>
      </c>
      <c r="U390" s="18">
        <f t="shared" si="38"/>
        <v>8.4083333333333336E-3</v>
      </c>
    </row>
    <row r="391" spans="3:21" hidden="1" x14ac:dyDescent="0.25">
      <c r="C391" s="50">
        <f t="shared" si="40"/>
        <v>359</v>
      </c>
      <c r="D391" s="52">
        <f t="shared" si="42"/>
        <v>0</v>
      </c>
      <c r="E391" s="52">
        <f t="shared" si="39"/>
        <v>0</v>
      </c>
      <c r="F391" s="51">
        <f t="shared" si="41"/>
        <v>0</v>
      </c>
      <c r="G391" s="120">
        <f t="shared" si="43"/>
        <v>0</v>
      </c>
      <c r="H391" s="121"/>
      <c r="I391" s="122"/>
      <c r="J391" s="49"/>
      <c r="L391" s="2"/>
      <c r="M391" s="2"/>
      <c r="T391" s="4">
        <f t="shared" si="37"/>
        <v>-5</v>
      </c>
      <c r="U391" s="18">
        <f t="shared" si="38"/>
        <v>8.4083333333333336E-3</v>
      </c>
    </row>
    <row r="392" spans="3:21" hidden="1" x14ac:dyDescent="0.25">
      <c r="C392" s="50">
        <f t="shared" si="40"/>
        <v>360</v>
      </c>
      <c r="D392" s="52">
        <f t="shared" si="42"/>
        <v>0</v>
      </c>
      <c r="E392" s="52">
        <f t="shared" si="39"/>
        <v>0</v>
      </c>
      <c r="F392" s="51">
        <f t="shared" si="41"/>
        <v>0</v>
      </c>
      <c r="G392" s="120">
        <f t="shared" ref="G392:G455" si="44">ROUND(IF(D392&lt;=F391,D392+E392,IF($T$15=1,D392*(U387/(1-(1+U387)^-(T387-0))),$D$28*($U$28/(1-(1+$U$28)^-($T$28-0))))),0)</f>
        <v>0</v>
      </c>
      <c r="H392" s="121"/>
      <c r="I392" s="122"/>
      <c r="J392" s="49"/>
      <c r="L392" s="2"/>
      <c r="M392" s="2"/>
      <c r="T392" s="4">
        <f t="shared" si="37"/>
        <v>-6</v>
      </c>
      <c r="U392" s="18">
        <f t="shared" si="38"/>
        <v>8.4083333333333336E-3</v>
      </c>
    </row>
    <row r="393" spans="3:21" hidden="1" x14ac:dyDescent="0.25">
      <c r="C393" s="50">
        <f t="shared" si="40"/>
        <v>361</v>
      </c>
      <c r="D393" s="52">
        <f t="shared" si="42"/>
        <v>0</v>
      </c>
      <c r="E393" s="52">
        <f t="shared" si="39"/>
        <v>0</v>
      </c>
      <c r="F393" s="51">
        <f t="shared" si="41"/>
        <v>0</v>
      </c>
      <c r="G393" s="120">
        <f t="shared" si="44"/>
        <v>0</v>
      </c>
      <c r="H393" s="121"/>
      <c r="I393" s="122"/>
      <c r="J393" s="49"/>
      <c r="L393" s="2"/>
      <c r="M393" s="2"/>
      <c r="T393" s="4">
        <f t="shared" si="37"/>
        <v>-7</v>
      </c>
      <c r="U393" s="18">
        <f t="shared" si="38"/>
        <v>8.4083333333333336E-3</v>
      </c>
    </row>
    <row r="394" spans="3:21" hidden="1" x14ac:dyDescent="0.25">
      <c r="C394" s="50">
        <f t="shared" si="40"/>
        <v>362</v>
      </c>
      <c r="D394" s="52">
        <f t="shared" si="42"/>
        <v>0</v>
      </c>
      <c r="E394" s="52">
        <f t="shared" si="39"/>
        <v>0</v>
      </c>
      <c r="F394" s="51">
        <f t="shared" si="41"/>
        <v>0</v>
      </c>
      <c r="G394" s="120">
        <f t="shared" si="44"/>
        <v>0</v>
      </c>
      <c r="H394" s="121"/>
      <c r="I394" s="122"/>
      <c r="J394" s="49"/>
      <c r="L394" s="2"/>
      <c r="M394" s="2"/>
      <c r="T394" s="4">
        <f t="shared" si="37"/>
        <v>-8</v>
      </c>
      <c r="U394" s="18">
        <f t="shared" si="38"/>
        <v>8.4083333333333336E-3</v>
      </c>
    </row>
    <row r="395" spans="3:21" hidden="1" x14ac:dyDescent="0.25">
      <c r="C395" s="50">
        <f t="shared" si="40"/>
        <v>363</v>
      </c>
      <c r="D395" s="52">
        <f t="shared" si="42"/>
        <v>0</v>
      </c>
      <c r="E395" s="52">
        <f t="shared" si="39"/>
        <v>0</v>
      </c>
      <c r="F395" s="51">
        <f t="shared" si="41"/>
        <v>0</v>
      </c>
      <c r="G395" s="120">
        <f t="shared" si="44"/>
        <v>0</v>
      </c>
      <c r="H395" s="121"/>
      <c r="I395" s="122"/>
      <c r="J395" s="49"/>
      <c r="L395" s="2"/>
      <c r="M395" s="2"/>
      <c r="T395" s="4">
        <f t="shared" si="37"/>
        <v>-9</v>
      </c>
      <c r="U395" s="18">
        <f t="shared" si="38"/>
        <v>8.4083333333333336E-3</v>
      </c>
    </row>
    <row r="396" spans="3:21" hidden="1" x14ac:dyDescent="0.25">
      <c r="C396" s="50">
        <f t="shared" si="40"/>
        <v>364</v>
      </c>
      <c r="D396" s="52">
        <f t="shared" si="42"/>
        <v>0</v>
      </c>
      <c r="E396" s="52">
        <f t="shared" si="39"/>
        <v>0</v>
      </c>
      <c r="F396" s="51">
        <f t="shared" si="41"/>
        <v>0</v>
      </c>
      <c r="G396" s="120">
        <f t="shared" si="44"/>
        <v>0</v>
      </c>
      <c r="H396" s="121"/>
      <c r="I396" s="122"/>
      <c r="J396" s="49"/>
      <c r="L396" s="2"/>
      <c r="M396" s="2"/>
      <c r="T396" s="4">
        <f t="shared" si="37"/>
        <v>-10</v>
      </c>
      <c r="U396" s="18">
        <f t="shared" si="38"/>
        <v>8.4083333333333336E-3</v>
      </c>
    </row>
    <row r="397" spans="3:21" hidden="1" x14ac:dyDescent="0.25">
      <c r="C397" s="50">
        <f t="shared" si="40"/>
        <v>365</v>
      </c>
      <c r="D397" s="52">
        <f t="shared" si="42"/>
        <v>0</v>
      </c>
      <c r="E397" s="52">
        <f t="shared" si="39"/>
        <v>0</v>
      </c>
      <c r="F397" s="51">
        <f t="shared" si="41"/>
        <v>0</v>
      </c>
      <c r="G397" s="120">
        <f t="shared" si="44"/>
        <v>0</v>
      </c>
      <c r="H397" s="121"/>
      <c r="I397" s="122"/>
      <c r="J397" s="49"/>
      <c r="L397" s="2"/>
      <c r="M397" s="2"/>
      <c r="T397" s="4">
        <f t="shared" si="37"/>
        <v>-11</v>
      </c>
      <c r="U397" s="18">
        <f t="shared" si="38"/>
        <v>8.4083333333333336E-3</v>
      </c>
    </row>
    <row r="398" spans="3:21" hidden="1" x14ac:dyDescent="0.25">
      <c r="C398" s="50">
        <f t="shared" si="40"/>
        <v>366</v>
      </c>
      <c r="D398" s="52">
        <f t="shared" si="42"/>
        <v>0</v>
      </c>
      <c r="E398" s="52">
        <f t="shared" si="39"/>
        <v>0</v>
      </c>
      <c r="F398" s="51">
        <f t="shared" si="41"/>
        <v>0</v>
      </c>
      <c r="G398" s="120">
        <f t="shared" si="44"/>
        <v>0</v>
      </c>
      <c r="H398" s="121"/>
      <c r="I398" s="122"/>
      <c r="J398" s="49"/>
      <c r="L398" s="2"/>
      <c r="M398" s="2"/>
      <c r="T398" s="4">
        <f t="shared" si="37"/>
        <v>-12</v>
      </c>
      <c r="U398" s="18">
        <f t="shared" si="38"/>
        <v>8.4083333333333336E-3</v>
      </c>
    </row>
    <row r="399" spans="3:21" hidden="1" x14ac:dyDescent="0.25">
      <c r="C399" s="50">
        <f t="shared" si="40"/>
        <v>367</v>
      </c>
      <c r="D399" s="52">
        <f t="shared" si="42"/>
        <v>0</v>
      </c>
      <c r="E399" s="52">
        <f t="shared" si="39"/>
        <v>0</v>
      </c>
      <c r="F399" s="51">
        <f t="shared" si="41"/>
        <v>0</v>
      </c>
      <c r="G399" s="120">
        <f t="shared" si="44"/>
        <v>0</v>
      </c>
      <c r="H399" s="121"/>
      <c r="I399" s="122"/>
      <c r="J399" s="49"/>
      <c r="L399" s="2"/>
      <c r="M399" s="2"/>
      <c r="T399" s="4">
        <f t="shared" si="37"/>
        <v>-13</v>
      </c>
      <c r="U399" s="18">
        <f t="shared" si="38"/>
        <v>8.4083333333333336E-3</v>
      </c>
    </row>
    <row r="400" spans="3:21" hidden="1" x14ac:dyDescent="0.25">
      <c r="C400" s="50">
        <f t="shared" si="40"/>
        <v>368</v>
      </c>
      <c r="D400" s="52">
        <f t="shared" si="42"/>
        <v>0</v>
      </c>
      <c r="E400" s="52">
        <f t="shared" si="39"/>
        <v>0</v>
      </c>
      <c r="F400" s="51">
        <f t="shared" si="41"/>
        <v>0</v>
      </c>
      <c r="G400" s="120">
        <f t="shared" si="44"/>
        <v>0</v>
      </c>
      <c r="H400" s="121"/>
      <c r="I400" s="122"/>
      <c r="J400" s="49"/>
      <c r="L400" s="2"/>
      <c r="M400" s="2"/>
      <c r="T400" s="4">
        <f t="shared" si="37"/>
        <v>-14</v>
      </c>
      <c r="U400" s="18">
        <f t="shared" si="38"/>
        <v>8.4083333333333336E-3</v>
      </c>
    </row>
    <row r="401" spans="3:21" hidden="1" x14ac:dyDescent="0.25">
      <c r="C401" s="50">
        <f t="shared" si="40"/>
        <v>369</v>
      </c>
      <c r="D401" s="52">
        <f t="shared" si="42"/>
        <v>0</v>
      </c>
      <c r="E401" s="52">
        <f t="shared" si="39"/>
        <v>0</v>
      </c>
      <c r="F401" s="51">
        <f t="shared" si="41"/>
        <v>0</v>
      </c>
      <c r="G401" s="120">
        <f t="shared" si="44"/>
        <v>0</v>
      </c>
      <c r="H401" s="121"/>
      <c r="I401" s="122"/>
      <c r="J401" s="49"/>
      <c r="L401" s="2"/>
      <c r="M401" s="2"/>
      <c r="T401" s="4">
        <f t="shared" si="37"/>
        <v>-15</v>
      </c>
      <c r="U401" s="18">
        <f t="shared" si="38"/>
        <v>8.4083333333333336E-3</v>
      </c>
    </row>
    <row r="402" spans="3:21" hidden="1" x14ac:dyDescent="0.25">
      <c r="C402" s="50">
        <f t="shared" si="40"/>
        <v>370</v>
      </c>
      <c r="D402" s="52">
        <f t="shared" si="42"/>
        <v>0</v>
      </c>
      <c r="E402" s="52">
        <f t="shared" si="39"/>
        <v>0</v>
      </c>
      <c r="F402" s="51">
        <f t="shared" si="41"/>
        <v>0</v>
      </c>
      <c r="G402" s="120">
        <f t="shared" si="44"/>
        <v>0</v>
      </c>
      <c r="H402" s="121"/>
      <c r="I402" s="122"/>
      <c r="J402" s="49"/>
      <c r="L402" s="2"/>
      <c r="M402" s="2"/>
      <c r="T402" s="4">
        <f t="shared" si="37"/>
        <v>-16</v>
      </c>
      <c r="U402" s="18">
        <f t="shared" si="38"/>
        <v>8.4083333333333336E-3</v>
      </c>
    </row>
    <row r="403" spans="3:21" hidden="1" x14ac:dyDescent="0.25">
      <c r="C403" s="50">
        <f t="shared" si="40"/>
        <v>371</v>
      </c>
      <c r="D403" s="52">
        <f t="shared" si="42"/>
        <v>0</v>
      </c>
      <c r="E403" s="52">
        <f t="shared" si="39"/>
        <v>0</v>
      </c>
      <c r="F403" s="51">
        <f t="shared" si="41"/>
        <v>0</v>
      </c>
      <c r="G403" s="120">
        <f t="shared" si="44"/>
        <v>0</v>
      </c>
      <c r="H403" s="121"/>
      <c r="I403" s="122"/>
      <c r="J403" s="49"/>
      <c r="L403" s="2"/>
      <c r="M403" s="2"/>
      <c r="T403" s="4">
        <f t="shared" si="37"/>
        <v>-17</v>
      </c>
      <c r="U403" s="18">
        <f t="shared" si="38"/>
        <v>8.4083333333333336E-3</v>
      </c>
    </row>
    <row r="404" spans="3:21" hidden="1" x14ac:dyDescent="0.25">
      <c r="C404" s="50">
        <f t="shared" si="40"/>
        <v>372</v>
      </c>
      <c r="D404" s="52">
        <f t="shared" si="42"/>
        <v>0</v>
      </c>
      <c r="E404" s="52">
        <f t="shared" si="39"/>
        <v>0</v>
      </c>
      <c r="F404" s="51">
        <f t="shared" si="41"/>
        <v>0</v>
      </c>
      <c r="G404" s="120">
        <f t="shared" si="44"/>
        <v>0</v>
      </c>
      <c r="H404" s="121"/>
      <c r="I404" s="122"/>
      <c r="J404" s="49"/>
      <c r="L404" s="2"/>
      <c r="M404" s="2"/>
      <c r="T404" s="4">
        <f t="shared" si="37"/>
        <v>-18</v>
      </c>
      <c r="U404" s="18">
        <f t="shared" si="38"/>
        <v>8.4083333333333336E-3</v>
      </c>
    </row>
    <row r="405" spans="3:21" hidden="1" x14ac:dyDescent="0.25">
      <c r="C405" s="50">
        <f t="shared" si="40"/>
        <v>373</v>
      </c>
      <c r="D405" s="52">
        <f t="shared" si="42"/>
        <v>0</v>
      </c>
      <c r="E405" s="52">
        <f t="shared" si="39"/>
        <v>0</v>
      </c>
      <c r="F405" s="51">
        <f t="shared" si="41"/>
        <v>0</v>
      </c>
      <c r="G405" s="120">
        <f t="shared" si="44"/>
        <v>0</v>
      </c>
      <c r="H405" s="121"/>
      <c r="I405" s="122"/>
      <c r="J405" s="49"/>
      <c r="L405" s="2"/>
      <c r="M405" s="2"/>
      <c r="T405" s="4">
        <f t="shared" si="37"/>
        <v>-19</v>
      </c>
      <c r="U405" s="18">
        <f t="shared" si="38"/>
        <v>8.4083333333333336E-3</v>
      </c>
    </row>
    <row r="406" spans="3:21" hidden="1" x14ac:dyDescent="0.25">
      <c r="C406" s="50">
        <f t="shared" si="40"/>
        <v>374</v>
      </c>
      <c r="D406" s="52">
        <f t="shared" si="42"/>
        <v>0</v>
      </c>
      <c r="E406" s="52">
        <f t="shared" si="39"/>
        <v>0</v>
      </c>
      <c r="F406" s="51">
        <f t="shared" si="41"/>
        <v>0</v>
      </c>
      <c r="G406" s="120">
        <f t="shared" si="44"/>
        <v>0</v>
      </c>
      <c r="H406" s="121"/>
      <c r="I406" s="122"/>
      <c r="J406" s="49"/>
      <c r="L406" s="2"/>
      <c r="M406" s="2"/>
      <c r="T406" s="4">
        <f t="shared" si="37"/>
        <v>-20</v>
      </c>
      <c r="U406" s="18">
        <f t="shared" si="38"/>
        <v>8.4083333333333336E-3</v>
      </c>
    </row>
    <row r="407" spans="3:21" hidden="1" x14ac:dyDescent="0.25">
      <c r="C407" s="50">
        <f t="shared" si="40"/>
        <v>375</v>
      </c>
      <c r="D407" s="52">
        <f t="shared" si="42"/>
        <v>0</v>
      </c>
      <c r="E407" s="52">
        <f t="shared" si="39"/>
        <v>0</v>
      </c>
      <c r="F407" s="51">
        <f t="shared" si="41"/>
        <v>0</v>
      </c>
      <c r="G407" s="120">
        <f t="shared" si="44"/>
        <v>0</v>
      </c>
      <c r="H407" s="121"/>
      <c r="I407" s="122"/>
      <c r="J407" s="49"/>
      <c r="L407" s="2"/>
      <c r="M407" s="2"/>
      <c r="T407" s="4">
        <f t="shared" si="37"/>
        <v>-21</v>
      </c>
      <c r="U407" s="18">
        <f t="shared" si="38"/>
        <v>8.4083333333333336E-3</v>
      </c>
    </row>
    <row r="408" spans="3:21" hidden="1" x14ac:dyDescent="0.25">
      <c r="C408" s="50">
        <f t="shared" si="40"/>
        <v>376</v>
      </c>
      <c r="D408" s="52">
        <f t="shared" si="42"/>
        <v>0</v>
      </c>
      <c r="E408" s="52">
        <f t="shared" si="39"/>
        <v>0</v>
      </c>
      <c r="F408" s="51">
        <f t="shared" si="41"/>
        <v>0</v>
      </c>
      <c r="G408" s="120">
        <f t="shared" si="44"/>
        <v>0</v>
      </c>
      <c r="H408" s="121"/>
      <c r="I408" s="122"/>
      <c r="J408" s="49"/>
      <c r="L408" s="2"/>
      <c r="M408" s="2"/>
      <c r="T408" s="4">
        <f t="shared" si="37"/>
        <v>-22</v>
      </c>
      <c r="U408" s="18">
        <f t="shared" si="38"/>
        <v>8.4083333333333336E-3</v>
      </c>
    </row>
    <row r="409" spans="3:21" hidden="1" x14ac:dyDescent="0.25">
      <c r="C409" s="50">
        <f t="shared" si="40"/>
        <v>377</v>
      </c>
      <c r="D409" s="52">
        <f t="shared" si="42"/>
        <v>0</v>
      </c>
      <c r="E409" s="52">
        <f t="shared" si="39"/>
        <v>0</v>
      </c>
      <c r="F409" s="51">
        <f t="shared" si="41"/>
        <v>0</v>
      </c>
      <c r="G409" s="120">
        <f t="shared" si="44"/>
        <v>0</v>
      </c>
      <c r="H409" s="121"/>
      <c r="I409" s="122"/>
      <c r="J409" s="49"/>
      <c r="L409" s="2"/>
      <c r="M409" s="2"/>
      <c r="T409" s="4">
        <f t="shared" si="37"/>
        <v>-23</v>
      </c>
      <c r="U409" s="18">
        <f t="shared" si="38"/>
        <v>8.4083333333333336E-3</v>
      </c>
    </row>
    <row r="410" spans="3:21" hidden="1" x14ac:dyDescent="0.25">
      <c r="C410" s="50">
        <f t="shared" si="40"/>
        <v>378</v>
      </c>
      <c r="D410" s="52">
        <f t="shared" si="42"/>
        <v>0</v>
      </c>
      <c r="E410" s="52">
        <f t="shared" si="39"/>
        <v>0</v>
      </c>
      <c r="F410" s="51">
        <f t="shared" si="41"/>
        <v>0</v>
      </c>
      <c r="G410" s="120">
        <f t="shared" si="44"/>
        <v>0</v>
      </c>
      <c r="H410" s="121"/>
      <c r="I410" s="122"/>
      <c r="J410" s="49"/>
      <c r="L410" s="2"/>
      <c r="M410" s="2"/>
      <c r="T410" s="4">
        <f t="shared" si="37"/>
        <v>-24</v>
      </c>
      <c r="U410" s="18">
        <f t="shared" si="38"/>
        <v>8.4083333333333336E-3</v>
      </c>
    </row>
    <row r="411" spans="3:21" hidden="1" x14ac:dyDescent="0.25">
      <c r="C411" s="50">
        <f t="shared" si="40"/>
        <v>379</v>
      </c>
      <c r="D411" s="52">
        <f t="shared" si="42"/>
        <v>0</v>
      </c>
      <c r="E411" s="52">
        <f t="shared" si="39"/>
        <v>0</v>
      </c>
      <c r="F411" s="51">
        <f t="shared" si="41"/>
        <v>0</v>
      </c>
      <c r="G411" s="120">
        <f t="shared" si="44"/>
        <v>0</v>
      </c>
      <c r="H411" s="121"/>
      <c r="I411" s="122"/>
      <c r="J411" s="49"/>
      <c r="L411" s="2"/>
      <c r="M411" s="2"/>
      <c r="T411" s="4">
        <f t="shared" si="37"/>
        <v>-25</v>
      </c>
      <c r="U411" s="18">
        <f t="shared" si="38"/>
        <v>8.4083333333333336E-3</v>
      </c>
    </row>
    <row r="412" spans="3:21" hidden="1" x14ac:dyDescent="0.25">
      <c r="C412" s="50">
        <f t="shared" si="40"/>
        <v>380</v>
      </c>
      <c r="D412" s="52">
        <f t="shared" si="42"/>
        <v>0</v>
      </c>
      <c r="E412" s="52">
        <f t="shared" si="39"/>
        <v>0</v>
      </c>
      <c r="F412" s="51">
        <f t="shared" si="41"/>
        <v>0</v>
      </c>
      <c r="G412" s="120">
        <f t="shared" si="44"/>
        <v>0</v>
      </c>
      <c r="H412" s="121"/>
      <c r="I412" s="122"/>
      <c r="J412" s="49"/>
      <c r="L412" s="2"/>
      <c r="M412" s="2"/>
      <c r="T412" s="4">
        <f t="shared" si="37"/>
        <v>-26</v>
      </c>
      <c r="U412" s="18">
        <f t="shared" si="38"/>
        <v>8.4083333333333336E-3</v>
      </c>
    </row>
    <row r="413" spans="3:21" hidden="1" x14ac:dyDescent="0.25">
      <c r="C413" s="50">
        <f t="shared" si="40"/>
        <v>381</v>
      </c>
      <c r="D413" s="52">
        <f t="shared" si="42"/>
        <v>0</v>
      </c>
      <c r="E413" s="52">
        <f t="shared" si="39"/>
        <v>0</v>
      </c>
      <c r="F413" s="51">
        <f t="shared" si="41"/>
        <v>0</v>
      </c>
      <c r="G413" s="120">
        <f t="shared" si="44"/>
        <v>0</v>
      </c>
      <c r="H413" s="121"/>
      <c r="I413" s="122"/>
      <c r="J413" s="49"/>
      <c r="L413" s="2"/>
      <c r="M413" s="2"/>
      <c r="T413" s="4">
        <f t="shared" ref="T413:T476" si="45">T412-1</f>
        <v>-27</v>
      </c>
      <c r="U413" s="18">
        <f t="shared" ref="U413:U476" si="46">U412</f>
        <v>8.4083333333333336E-3</v>
      </c>
    </row>
    <row r="414" spans="3:21" hidden="1" x14ac:dyDescent="0.25">
      <c r="C414" s="50">
        <f t="shared" si="40"/>
        <v>382</v>
      </c>
      <c r="D414" s="52">
        <f t="shared" si="42"/>
        <v>0</v>
      </c>
      <c r="E414" s="52">
        <f t="shared" si="39"/>
        <v>0</v>
      </c>
      <c r="F414" s="51">
        <f t="shared" si="41"/>
        <v>0</v>
      </c>
      <c r="G414" s="120">
        <f t="shared" si="44"/>
        <v>0</v>
      </c>
      <c r="H414" s="121"/>
      <c r="I414" s="122"/>
      <c r="J414" s="49"/>
      <c r="L414" s="2"/>
      <c r="M414" s="2"/>
      <c r="T414" s="4">
        <f t="shared" si="45"/>
        <v>-28</v>
      </c>
      <c r="U414" s="18">
        <f t="shared" si="46"/>
        <v>8.4083333333333336E-3</v>
      </c>
    </row>
    <row r="415" spans="3:21" hidden="1" x14ac:dyDescent="0.25">
      <c r="C415" s="50">
        <f t="shared" si="40"/>
        <v>383</v>
      </c>
      <c r="D415" s="52">
        <f t="shared" si="42"/>
        <v>0</v>
      </c>
      <c r="E415" s="52">
        <f t="shared" si="39"/>
        <v>0</v>
      </c>
      <c r="F415" s="51">
        <f t="shared" si="41"/>
        <v>0</v>
      </c>
      <c r="G415" s="120">
        <f t="shared" si="44"/>
        <v>0</v>
      </c>
      <c r="H415" s="121"/>
      <c r="I415" s="122"/>
      <c r="J415" s="49"/>
      <c r="L415" s="2"/>
      <c r="M415" s="2"/>
      <c r="T415" s="4">
        <f t="shared" si="45"/>
        <v>-29</v>
      </c>
      <c r="U415" s="18">
        <f t="shared" si="46"/>
        <v>8.4083333333333336E-3</v>
      </c>
    </row>
    <row r="416" spans="3:21" hidden="1" x14ac:dyDescent="0.25">
      <c r="C416" s="50">
        <f t="shared" si="40"/>
        <v>384</v>
      </c>
      <c r="D416" s="52">
        <f t="shared" si="42"/>
        <v>0</v>
      </c>
      <c r="E416" s="52">
        <f t="shared" si="39"/>
        <v>0</v>
      </c>
      <c r="F416" s="51">
        <f t="shared" si="41"/>
        <v>0</v>
      </c>
      <c r="G416" s="120">
        <f t="shared" si="44"/>
        <v>0</v>
      </c>
      <c r="H416" s="121"/>
      <c r="I416" s="122"/>
      <c r="J416" s="49"/>
      <c r="L416" s="2"/>
      <c r="M416" s="2"/>
      <c r="T416" s="4">
        <f t="shared" si="45"/>
        <v>-30</v>
      </c>
      <c r="U416" s="18">
        <f t="shared" si="46"/>
        <v>8.4083333333333336E-3</v>
      </c>
    </row>
    <row r="417" spans="3:21" hidden="1" x14ac:dyDescent="0.25">
      <c r="C417" s="50">
        <f t="shared" si="40"/>
        <v>385</v>
      </c>
      <c r="D417" s="52">
        <f t="shared" si="42"/>
        <v>0</v>
      </c>
      <c r="E417" s="52">
        <f t="shared" ref="E417:E480" si="47">D417*U412</f>
        <v>0</v>
      </c>
      <c r="F417" s="51">
        <f t="shared" si="41"/>
        <v>0</v>
      </c>
      <c r="G417" s="120">
        <f t="shared" si="44"/>
        <v>0</v>
      </c>
      <c r="H417" s="121"/>
      <c r="I417" s="122"/>
      <c r="J417" s="49"/>
      <c r="L417" s="2"/>
      <c r="M417" s="2"/>
      <c r="T417" s="4">
        <f t="shared" si="45"/>
        <v>-31</v>
      </c>
      <c r="U417" s="18">
        <f t="shared" si="46"/>
        <v>8.4083333333333336E-3</v>
      </c>
    </row>
    <row r="418" spans="3:21" hidden="1" x14ac:dyDescent="0.25">
      <c r="C418" s="50">
        <f t="shared" ref="C418:C481" si="48">C417+1</f>
        <v>386</v>
      </c>
      <c r="D418" s="52">
        <f t="shared" si="42"/>
        <v>0</v>
      </c>
      <c r="E418" s="52">
        <f t="shared" si="47"/>
        <v>0</v>
      </c>
      <c r="F418" s="51">
        <f t="shared" si="41"/>
        <v>0</v>
      </c>
      <c r="G418" s="120">
        <f t="shared" si="44"/>
        <v>0</v>
      </c>
      <c r="H418" s="121"/>
      <c r="I418" s="122"/>
      <c r="J418" s="49"/>
      <c r="L418" s="2"/>
      <c r="M418" s="2"/>
      <c r="T418" s="4">
        <f t="shared" si="45"/>
        <v>-32</v>
      </c>
      <c r="U418" s="18">
        <f t="shared" si="46"/>
        <v>8.4083333333333336E-3</v>
      </c>
    </row>
    <row r="419" spans="3:21" hidden="1" x14ac:dyDescent="0.25">
      <c r="C419" s="50">
        <f t="shared" si="48"/>
        <v>387</v>
      </c>
      <c r="D419" s="52">
        <f t="shared" si="42"/>
        <v>0</v>
      </c>
      <c r="E419" s="52">
        <f t="shared" si="47"/>
        <v>0</v>
      </c>
      <c r="F419" s="51">
        <f t="shared" ref="F419:F482" si="49">IF(G419=0,G419-E419,G419-E419)</f>
        <v>0</v>
      </c>
      <c r="G419" s="120">
        <f t="shared" si="44"/>
        <v>0</v>
      </c>
      <c r="H419" s="121"/>
      <c r="I419" s="122"/>
      <c r="J419" s="49"/>
      <c r="L419" s="2"/>
      <c r="M419" s="2"/>
      <c r="T419" s="4">
        <f t="shared" si="45"/>
        <v>-33</v>
      </c>
      <c r="U419" s="18">
        <f t="shared" si="46"/>
        <v>8.4083333333333336E-3</v>
      </c>
    </row>
    <row r="420" spans="3:21" hidden="1" x14ac:dyDescent="0.25">
      <c r="C420" s="50">
        <f t="shared" si="48"/>
        <v>388</v>
      </c>
      <c r="D420" s="52">
        <f t="shared" ref="D420:D483" si="50">IF(OR(D419&lt;0,D419&lt;G419),0,(IF(J419=0,D419-F419,D419-J419-F419)))</f>
        <v>0</v>
      </c>
      <c r="E420" s="52">
        <f t="shared" si="47"/>
        <v>0</v>
      </c>
      <c r="F420" s="51">
        <f t="shared" si="49"/>
        <v>0</v>
      </c>
      <c r="G420" s="120">
        <f t="shared" si="44"/>
        <v>0</v>
      </c>
      <c r="H420" s="121"/>
      <c r="I420" s="122"/>
      <c r="J420" s="49"/>
      <c r="L420" s="2"/>
      <c r="M420" s="2"/>
      <c r="T420" s="4">
        <f t="shared" si="45"/>
        <v>-34</v>
      </c>
      <c r="U420" s="18">
        <f t="shared" si="46"/>
        <v>8.4083333333333336E-3</v>
      </c>
    </row>
    <row r="421" spans="3:21" hidden="1" x14ac:dyDescent="0.25">
      <c r="C421" s="50">
        <f t="shared" si="48"/>
        <v>389</v>
      </c>
      <c r="D421" s="52">
        <f t="shared" si="50"/>
        <v>0</v>
      </c>
      <c r="E421" s="52">
        <f t="shared" si="47"/>
        <v>0</v>
      </c>
      <c r="F421" s="51">
        <f t="shared" si="49"/>
        <v>0</v>
      </c>
      <c r="G421" s="120">
        <f t="shared" si="44"/>
        <v>0</v>
      </c>
      <c r="H421" s="121"/>
      <c r="I421" s="122"/>
      <c r="J421" s="49"/>
      <c r="L421" s="2"/>
      <c r="M421" s="2"/>
      <c r="T421" s="4">
        <f t="shared" si="45"/>
        <v>-35</v>
      </c>
      <c r="U421" s="18">
        <f t="shared" si="46"/>
        <v>8.4083333333333336E-3</v>
      </c>
    </row>
    <row r="422" spans="3:21" hidden="1" x14ac:dyDescent="0.25">
      <c r="C422" s="50">
        <f t="shared" si="48"/>
        <v>390</v>
      </c>
      <c r="D422" s="52">
        <f t="shared" si="50"/>
        <v>0</v>
      </c>
      <c r="E422" s="52">
        <f t="shared" si="47"/>
        <v>0</v>
      </c>
      <c r="F422" s="51">
        <f t="shared" si="49"/>
        <v>0</v>
      </c>
      <c r="G422" s="120">
        <f t="shared" si="44"/>
        <v>0</v>
      </c>
      <c r="H422" s="121"/>
      <c r="I422" s="122"/>
      <c r="J422" s="49"/>
      <c r="L422" s="2"/>
      <c r="M422" s="2"/>
      <c r="T422" s="4">
        <f t="shared" si="45"/>
        <v>-36</v>
      </c>
      <c r="U422" s="18">
        <f t="shared" si="46"/>
        <v>8.4083333333333336E-3</v>
      </c>
    </row>
    <row r="423" spans="3:21" hidden="1" x14ac:dyDescent="0.25">
      <c r="C423" s="50">
        <f t="shared" si="48"/>
        <v>391</v>
      </c>
      <c r="D423" s="52">
        <f t="shared" si="50"/>
        <v>0</v>
      </c>
      <c r="E423" s="52">
        <f t="shared" si="47"/>
        <v>0</v>
      </c>
      <c r="F423" s="51">
        <f t="shared" si="49"/>
        <v>0</v>
      </c>
      <c r="G423" s="120">
        <f t="shared" si="44"/>
        <v>0</v>
      </c>
      <c r="H423" s="121"/>
      <c r="I423" s="122"/>
      <c r="J423" s="49"/>
      <c r="L423" s="2"/>
      <c r="M423" s="2"/>
      <c r="T423" s="4">
        <f t="shared" si="45"/>
        <v>-37</v>
      </c>
      <c r="U423" s="18">
        <f t="shared" si="46"/>
        <v>8.4083333333333336E-3</v>
      </c>
    </row>
    <row r="424" spans="3:21" hidden="1" x14ac:dyDescent="0.25">
      <c r="C424" s="50">
        <f t="shared" si="48"/>
        <v>392</v>
      </c>
      <c r="D424" s="52">
        <f t="shared" si="50"/>
        <v>0</v>
      </c>
      <c r="E424" s="52">
        <f t="shared" si="47"/>
        <v>0</v>
      </c>
      <c r="F424" s="51">
        <f t="shared" si="49"/>
        <v>0</v>
      </c>
      <c r="G424" s="120">
        <f t="shared" si="44"/>
        <v>0</v>
      </c>
      <c r="H424" s="121"/>
      <c r="I424" s="122"/>
      <c r="J424" s="49"/>
      <c r="L424" s="2"/>
      <c r="M424" s="2"/>
      <c r="T424" s="4">
        <f t="shared" si="45"/>
        <v>-38</v>
      </c>
      <c r="U424" s="18">
        <f t="shared" si="46"/>
        <v>8.4083333333333336E-3</v>
      </c>
    </row>
    <row r="425" spans="3:21" hidden="1" x14ac:dyDescent="0.25">
      <c r="C425" s="50">
        <f t="shared" si="48"/>
        <v>393</v>
      </c>
      <c r="D425" s="52">
        <f t="shared" si="50"/>
        <v>0</v>
      </c>
      <c r="E425" s="52">
        <f t="shared" si="47"/>
        <v>0</v>
      </c>
      <c r="F425" s="51">
        <f t="shared" si="49"/>
        <v>0</v>
      </c>
      <c r="G425" s="120">
        <f t="shared" si="44"/>
        <v>0</v>
      </c>
      <c r="H425" s="121"/>
      <c r="I425" s="122"/>
      <c r="J425" s="49"/>
      <c r="L425" s="2"/>
      <c r="M425" s="2"/>
      <c r="T425" s="4">
        <f t="shared" si="45"/>
        <v>-39</v>
      </c>
      <c r="U425" s="18">
        <f t="shared" si="46"/>
        <v>8.4083333333333336E-3</v>
      </c>
    </row>
    <row r="426" spans="3:21" hidden="1" x14ac:dyDescent="0.25">
      <c r="C426" s="50">
        <f t="shared" si="48"/>
        <v>394</v>
      </c>
      <c r="D426" s="52">
        <f t="shared" si="50"/>
        <v>0</v>
      </c>
      <c r="E426" s="52">
        <f t="shared" si="47"/>
        <v>0</v>
      </c>
      <c r="F426" s="51">
        <f t="shared" si="49"/>
        <v>0</v>
      </c>
      <c r="G426" s="120">
        <f t="shared" si="44"/>
        <v>0</v>
      </c>
      <c r="H426" s="121"/>
      <c r="I426" s="122"/>
      <c r="J426" s="49"/>
      <c r="L426" s="2"/>
      <c r="M426" s="2"/>
      <c r="T426" s="4">
        <f t="shared" si="45"/>
        <v>-40</v>
      </c>
      <c r="U426" s="18">
        <f t="shared" si="46"/>
        <v>8.4083333333333336E-3</v>
      </c>
    </row>
    <row r="427" spans="3:21" hidden="1" x14ac:dyDescent="0.25">
      <c r="C427" s="50">
        <f t="shared" si="48"/>
        <v>395</v>
      </c>
      <c r="D427" s="52">
        <f t="shared" si="50"/>
        <v>0</v>
      </c>
      <c r="E427" s="52">
        <f t="shared" si="47"/>
        <v>0</v>
      </c>
      <c r="F427" s="51">
        <f t="shared" si="49"/>
        <v>0</v>
      </c>
      <c r="G427" s="120">
        <f t="shared" si="44"/>
        <v>0</v>
      </c>
      <c r="H427" s="121"/>
      <c r="I427" s="122"/>
      <c r="J427" s="49"/>
      <c r="L427" s="2"/>
      <c r="M427" s="2"/>
      <c r="T427" s="4">
        <f t="shared" si="45"/>
        <v>-41</v>
      </c>
      <c r="U427" s="18">
        <f t="shared" si="46"/>
        <v>8.4083333333333336E-3</v>
      </c>
    </row>
    <row r="428" spans="3:21" hidden="1" x14ac:dyDescent="0.25">
      <c r="C428" s="50">
        <f t="shared" si="48"/>
        <v>396</v>
      </c>
      <c r="D428" s="52">
        <f t="shared" si="50"/>
        <v>0</v>
      </c>
      <c r="E428" s="52">
        <f t="shared" si="47"/>
        <v>0</v>
      </c>
      <c r="F428" s="51">
        <f t="shared" si="49"/>
        <v>0</v>
      </c>
      <c r="G428" s="120">
        <f t="shared" si="44"/>
        <v>0</v>
      </c>
      <c r="H428" s="121"/>
      <c r="I428" s="122"/>
      <c r="J428" s="49"/>
      <c r="L428" s="2"/>
      <c r="M428" s="2"/>
      <c r="T428" s="4">
        <f t="shared" si="45"/>
        <v>-42</v>
      </c>
      <c r="U428" s="18">
        <f t="shared" si="46"/>
        <v>8.4083333333333336E-3</v>
      </c>
    </row>
    <row r="429" spans="3:21" hidden="1" x14ac:dyDescent="0.25">
      <c r="C429" s="50">
        <f t="shared" si="48"/>
        <v>397</v>
      </c>
      <c r="D429" s="52">
        <f t="shared" si="50"/>
        <v>0</v>
      </c>
      <c r="E429" s="52">
        <f t="shared" si="47"/>
        <v>0</v>
      </c>
      <c r="F429" s="51">
        <f t="shared" si="49"/>
        <v>0</v>
      </c>
      <c r="G429" s="120">
        <f t="shared" si="44"/>
        <v>0</v>
      </c>
      <c r="H429" s="121"/>
      <c r="I429" s="122"/>
      <c r="J429" s="49"/>
      <c r="L429" s="2"/>
      <c r="M429" s="2"/>
      <c r="T429" s="4">
        <f t="shared" si="45"/>
        <v>-43</v>
      </c>
      <c r="U429" s="18">
        <f t="shared" si="46"/>
        <v>8.4083333333333336E-3</v>
      </c>
    </row>
    <row r="430" spans="3:21" hidden="1" x14ac:dyDescent="0.25">
      <c r="C430" s="50">
        <f t="shared" si="48"/>
        <v>398</v>
      </c>
      <c r="D430" s="52">
        <f t="shared" si="50"/>
        <v>0</v>
      </c>
      <c r="E430" s="52">
        <f t="shared" si="47"/>
        <v>0</v>
      </c>
      <c r="F430" s="51">
        <f t="shared" si="49"/>
        <v>0</v>
      </c>
      <c r="G430" s="120">
        <f t="shared" si="44"/>
        <v>0</v>
      </c>
      <c r="H430" s="121"/>
      <c r="I430" s="122"/>
      <c r="J430" s="49"/>
      <c r="L430" s="2"/>
      <c r="M430" s="2"/>
      <c r="T430" s="4">
        <f t="shared" si="45"/>
        <v>-44</v>
      </c>
      <c r="U430" s="18">
        <f t="shared" si="46"/>
        <v>8.4083333333333336E-3</v>
      </c>
    </row>
    <row r="431" spans="3:21" hidden="1" x14ac:dyDescent="0.25">
      <c r="C431" s="50">
        <f t="shared" si="48"/>
        <v>399</v>
      </c>
      <c r="D431" s="52">
        <f t="shared" si="50"/>
        <v>0</v>
      </c>
      <c r="E431" s="52">
        <f t="shared" si="47"/>
        <v>0</v>
      </c>
      <c r="F431" s="51">
        <f t="shared" si="49"/>
        <v>0</v>
      </c>
      <c r="G431" s="120">
        <f t="shared" si="44"/>
        <v>0</v>
      </c>
      <c r="H431" s="121"/>
      <c r="I431" s="122"/>
      <c r="J431" s="49"/>
      <c r="L431" s="2"/>
      <c r="M431" s="2"/>
      <c r="T431" s="4">
        <f t="shared" si="45"/>
        <v>-45</v>
      </c>
      <c r="U431" s="18">
        <f t="shared" si="46"/>
        <v>8.4083333333333336E-3</v>
      </c>
    </row>
    <row r="432" spans="3:21" hidden="1" x14ac:dyDescent="0.25">
      <c r="C432" s="50">
        <f t="shared" si="48"/>
        <v>400</v>
      </c>
      <c r="D432" s="52">
        <f t="shared" si="50"/>
        <v>0</v>
      </c>
      <c r="E432" s="52">
        <f t="shared" si="47"/>
        <v>0</v>
      </c>
      <c r="F432" s="51">
        <f t="shared" si="49"/>
        <v>0</v>
      </c>
      <c r="G432" s="120">
        <f t="shared" si="44"/>
        <v>0</v>
      </c>
      <c r="H432" s="121"/>
      <c r="I432" s="122"/>
      <c r="J432" s="49"/>
      <c r="L432" s="2"/>
      <c r="M432" s="2"/>
      <c r="T432" s="4">
        <f t="shared" si="45"/>
        <v>-46</v>
      </c>
      <c r="U432" s="18">
        <f t="shared" si="46"/>
        <v>8.4083333333333336E-3</v>
      </c>
    </row>
    <row r="433" spans="3:21" hidden="1" x14ac:dyDescent="0.25">
      <c r="C433" s="50">
        <f t="shared" si="48"/>
        <v>401</v>
      </c>
      <c r="D433" s="52">
        <f t="shared" si="50"/>
        <v>0</v>
      </c>
      <c r="E433" s="52">
        <f t="shared" si="47"/>
        <v>0</v>
      </c>
      <c r="F433" s="51">
        <f t="shared" si="49"/>
        <v>0</v>
      </c>
      <c r="G433" s="120">
        <f t="shared" si="44"/>
        <v>0</v>
      </c>
      <c r="H433" s="121"/>
      <c r="I433" s="122"/>
      <c r="J433" s="49"/>
      <c r="L433" s="2"/>
      <c r="M433" s="2"/>
      <c r="T433" s="4">
        <f t="shared" si="45"/>
        <v>-47</v>
      </c>
      <c r="U433" s="18">
        <f t="shared" si="46"/>
        <v>8.4083333333333336E-3</v>
      </c>
    </row>
    <row r="434" spans="3:21" hidden="1" x14ac:dyDescent="0.25">
      <c r="C434" s="50">
        <f t="shared" si="48"/>
        <v>402</v>
      </c>
      <c r="D434" s="52">
        <f t="shared" si="50"/>
        <v>0</v>
      </c>
      <c r="E434" s="52">
        <f t="shared" si="47"/>
        <v>0</v>
      </c>
      <c r="F434" s="51">
        <f t="shared" si="49"/>
        <v>0</v>
      </c>
      <c r="G434" s="120">
        <f t="shared" si="44"/>
        <v>0</v>
      </c>
      <c r="H434" s="121"/>
      <c r="I434" s="122"/>
      <c r="J434" s="49"/>
      <c r="L434" s="2"/>
      <c r="M434" s="2"/>
      <c r="T434" s="4">
        <f t="shared" si="45"/>
        <v>-48</v>
      </c>
      <c r="U434" s="18">
        <f t="shared" si="46"/>
        <v>8.4083333333333336E-3</v>
      </c>
    </row>
    <row r="435" spans="3:21" hidden="1" x14ac:dyDescent="0.25">
      <c r="C435" s="50">
        <f t="shared" si="48"/>
        <v>403</v>
      </c>
      <c r="D435" s="52">
        <f t="shared" si="50"/>
        <v>0</v>
      </c>
      <c r="E435" s="52">
        <f t="shared" si="47"/>
        <v>0</v>
      </c>
      <c r="F435" s="51">
        <f t="shared" si="49"/>
        <v>0</v>
      </c>
      <c r="G435" s="120">
        <f t="shared" si="44"/>
        <v>0</v>
      </c>
      <c r="H435" s="121"/>
      <c r="I435" s="122"/>
      <c r="J435" s="49"/>
      <c r="L435" s="2"/>
      <c r="M435" s="2"/>
      <c r="T435" s="4">
        <f t="shared" si="45"/>
        <v>-49</v>
      </c>
      <c r="U435" s="18">
        <f t="shared" si="46"/>
        <v>8.4083333333333336E-3</v>
      </c>
    </row>
    <row r="436" spans="3:21" hidden="1" x14ac:dyDescent="0.25">
      <c r="C436" s="50">
        <f t="shared" si="48"/>
        <v>404</v>
      </c>
      <c r="D436" s="52">
        <f t="shared" si="50"/>
        <v>0</v>
      </c>
      <c r="E436" s="52">
        <f t="shared" si="47"/>
        <v>0</v>
      </c>
      <c r="F436" s="51">
        <f t="shared" si="49"/>
        <v>0</v>
      </c>
      <c r="G436" s="120">
        <f t="shared" si="44"/>
        <v>0</v>
      </c>
      <c r="H436" s="121"/>
      <c r="I436" s="122"/>
      <c r="J436" s="49"/>
      <c r="L436" s="2"/>
      <c r="M436" s="2"/>
      <c r="T436" s="4">
        <f t="shared" si="45"/>
        <v>-50</v>
      </c>
      <c r="U436" s="18">
        <f t="shared" si="46"/>
        <v>8.4083333333333336E-3</v>
      </c>
    </row>
    <row r="437" spans="3:21" hidden="1" x14ac:dyDescent="0.25">
      <c r="C437" s="50">
        <f t="shared" si="48"/>
        <v>405</v>
      </c>
      <c r="D437" s="52">
        <f t="shared" si="50"/>
        <v>0</v>
      </c>
      <c r="E437" s="52">
        <f t="shared" si="47"/>
        <v>0</v>
      </c>
      <c r="F437" s="51">
        <f t="shared" si="49"/>
        <v>0</v>
      </c>
      <c r="G437" s="120">
        <f t="shared" si="44"/>
        <v>0</v>
      </c>
      <c r="H437" s="121"/>
      <c r="I437" s="122"/>
      <c r="J437" s="49"/>
      <c r="L437" s="2"/>
      <c r="M437" s="2"/>
      <c r="T437" s="4">
        <f t="shared" si="45"/>
        <v>-51</v>
      </c>
      <c r="U437" s="18">
        <f t="shared" si="46"/>
        <v>8.4083333333333336E-3</v>
      </c>
    </row>
    <row r="438" spans="3:21" hidden="1" x14ac:dyDescent="0.25">
      <c r="C438" s="50">
        <f t="shared" si="48"/>
        <v>406</v>
      </c>
      <c r="D438" s="52">
        <f t="shared" si="50"/>
        <v>0</v>
      </c>
      <c r="E438" s="52">
        <f t="shared" si="47"/>
        <v>0</v>
      </c>
      <c r="F438" s="51">
        <f t="shared" si="49"/>
        <v>0</v>
      </c>
      <c r="G438" s="120">
        <f t="shared" si="44"/>
        <v>0</v>
      </c>
      <c r="H438" s="121"/>
      <c r="I438" s="122"/>
      <c r="J438" s="49"/>
      <c r="L438" s="2"/>
      <c r="M438" s="2"/>
      <c r="T438" s="4">
        <f t="shared" si="45"/>
        <v>-52</v>
      </c>
      <c r="U438" s="18">
        <f t="shared" si="46"/>
        <v>8.4083333333333336E-3</v>
      </c>
    </row>
    <row r="439" spans="3:21" hidden="1" x14ac:dyDescent="0.25">
      <c r="C439" s="50">
        <f t="shared" si="48"/>
        <v>407</v>
      </c>
      <c r="D439" s="52">
        <f t="shared" si="50"/>
        <v>0</v>
      </c>
      <c r="E439" s="52">
        <f t="shared" si="47"/>
        <v>0</v>
      </c>
      <c r="F439" s="51">
        <f t="shared" si="49"/>
        <v>0</v>
      </c>
      <c r="G439" s="120">
        <f t="shared" si="44"/>
        <v>0</v>
      </c>
      <c r="H439" s="121"/>
      <c r="I439" s="122"/>
      <c r="J439" s="49"/>
      <c r="L439" s="2"/>
      <c r="M439" s="2"/>
      <c r="T439" s="4">
        <f t="shared" si="45"/>
        <v>-53</v>
      </c>
      <c r="U439" s="18">
        <f t="shared" si="46"/>
        <v>8.4083333333333336E-3</v>
      </c>
    </row>
    <row r="440" spans="3:21" hidden="1" x14ac:dyDescent="0.25">
      <c r="C440" s="50">
        <f t="shared" si="48"/>
        <v>408</v>
      </c>
      <c r="D440" s="52">
        <f t="shared" si="50"/>
        <v>0</v>
      </c>
      <c r="E440" s="52">
        <f t="shared" si="47"/>
        <v>0</v>
      </c>
      <c r="F440" s="51">
        <f t="shared" si="49"/>
        <v>0</v>
      </c>
      <c r="G440" s="120">
        <f t="shared" si="44"/>
        <v>0</v>
      </c>
      <c r="H440" s="121"/>
      <c r="I440" s="122"/>
      <c r="J440" s="49"/>
      <c r="L440" s="2"/>
      <c r="M440" s="2"/>
      <c r="T440" s="4">
        <f t="shared" si="45"/>
        <v>-54</v>
      </c>
      <c r="U440" s="18">
        <f t="shared" si="46"/>
        <v>8.4083333333333336E-3</v>
      </c>
    </row>
    <row r="441" spans="3:21" hidden="1" x14ac:dyDescent="0.25">
      <c r="C441" s="50">
        <f t="shared" si="48"/>
        <v>409</v>
      </c>
      <c r="D441" s="52">
        <f t="shared" si="50"/>
        <v>0</v>
      </c>
      <c r="E441" s="52">
        <f t="shared" si="47"/>
        <v>0</v>
      </c>
      <c r="F441" s="51">
        <f t="shared" si="49"/>
        <v>0</v>
      </c>
      <c r="G441" s="120">
        <f t="shared" si="44"/>
        <v>0</v>
      </c>
      <c r="H441" s="121"/>
      <c r="I441" s="122"/>
      <c r="J441" s="49"/>
      <c r="L441" s="2"/>
      <c r="M441" s="2"/>
      <c r="T441" s="4">
        <f t="shared" si="45"/>
        <v>-55</v>
      </c>
      <c r="U441" s="18">
        <f t="shared" si="46"/>
        <v>8.4083333333333336E-3</v>
      </c>
    </row>
    <row r="442" spans="3:21" hidden="1" x14ac:dyDescent="0.25">
      <c r="C442" s="50">
        <f t="shared" si="48"/>
        <v>410</v>
      </c>
      <c r="D442" s="52">
        <f t="shared" si="50"/>
        <v>0</v>
      </c>
      <c r="E442" s="52">
        <f t="shared" si="47"/>
        <v>0</v>
      </c>
      <c r="F442" s="51">
        <f t="shared" si="49"/>
        <v>0</v>
      </c>
      <c r="G442" s="120">
        <f t="shared" si="44"/>
        <v>0</v>
      </c>
      <c r="H442" s="121"/>
      <c r="I442" s="122"/>
      <c r="J442" s="49"/>
      <c r="L442" s="2"/>
      <c r="M442" s="2"/>
      <c r="T442" s="4">
        <f t="shared" si="45"/>
        <v>-56</v>
      </c>
      <c r="U442" s="18">
        <f t="shared" si="46"/>
        <v>8.4083333333333336E-3</v>
      </c>
    </row>
    <row r="443" spans="3:21" hidden="1" x14ac:dyDescent="0.25">
      <c r="C443" s="50">
        <f t="shared" si="48"/>
        <v>411</v>
      </c>
      <c r="D443" s="52">
        <f t="shared" si="50"/>
        <v>0</v>
      </c>
      <c r="E443" s="52">
        <f t="shared" si="47"/>
        <v>0</v>
      </c>
      <c r="F443" s="51">
        <f t="shared" si="49"/>
        <v>0</v>
      </c>
      <c r="G443" s="120">
        <f t="shared" si="44"/>
        <v>0</v>
      </c>
      <c r="H443" s="121"/>
      <c r="I443" s="122"/>
      <c r="J443" s="49"/>
      <c r="L443" s="2"/>
      <c r="M443" s="2"/>
      <c r="T443" s="4">
        <f t="shared" si="45"/>
        <v>-57</v>
      </c>
      <c r="U443" s="18">
        <f t="shared" si="46"/>
        <v>8.4083333333333336E-3</v>
      </c>
    </row>
    <row r="444" spans="3:21" hidden="1" x14ac:dyDescent="0.25">
      <c r="C444" s="50">
        <f t="shared" si="48"/>
        <v>412</v>
      </c>
      <c r="D444" s="52">
        <f t="shared" si="50"/>
        <v>0</v>
      </c>
      <c r="E444" s="52">
        <f t="shared" si="47"/>
        <v>0</v>
      </c>
      <c r="F444" s="51">
        <f t="shared" si="49"/>
        <v>0</v>
      </c>
      <c r="G444" s="120">
        <f t="shared" si="44"/>
        <v>0</v>
      </c>
      <c r="H444" s="121"/>
      <c r="I444" s="122"/>
      <c r="J444" s="49"/>
      <c r="L444" s="2"/>
      <c r="M444" s="2"/>
      <c r="T444" s="4">
        <f t="shared" si="45"/>
        <v>-58</v>
      </c>
      <c r="U444" s="18">
        <f t="shared" si="46"/>
        <v>8.4083333333333336E-3</v>
      </c>
    </row>
    <row r="445" spans="3:21" hidden="1" x14ac:dyDescent="0.25">
      <c r="C445" s="50">
        <f t="shared" si="48"/>
        <v>413</v>
      </c>
      <c r="D445" s="52">
        <f t="shared" si="50"/>
        <v>0</v>
      </c>
      <c r="E445" s="52">
        <f t="shared" si="47"/>
        <v>0</v>
      </c>
      <c r="F445" s="51">
        <f t="shared" si="49"/>
        <v>0</v>
      </c>
      <c r="G445" s="120">
        <f t="shared" si="44"/>
        <v>0</v>
      </c>
      <c r="H445" s="121"/>
      <c r="I445" s="122"/>
      <c r="J445" s="49"/>
      <c r="L445" s="2"/>
      <c r="M445" s="2"/>
      <c r="T445" s="4">
        <f t="shared" si="45"/>
        <v>-59</v>
      </c>
      <c r="U445" s="18">
        <f t="shared" si="46"/>
        <v>8.4083333333333336E-3</v>
      </c>
    </row>
    <row r="446" spans="3:21" hidden="1" x14ac:dyDescent="0.25">
      <c r="C446" s="50">
        <f t="shared" si="48"/>
        <v>414</v>
      </c>
      <c r="D446" s="52">
        <f t="shared" si="50"/>
        <v>0</v>
      </c>
      <c r="E446" s="52">
        <f t="shared" si="47"/>
        <v>0</v>
      </c>
      <c r="F446" s="51">
        <f t="shared" si="49"/>
        <v>0</v>
      </c>
      <c r="G446" s="120">
        <f t="shared" si="44"/>
        <v>0</v>
      </c>
      <c r="H446" s="121"/>
      <c r="I446" s="122"/>
      <c r="J446" s="49"/>
      <c r="L446" s="2"/>
      <c r="M446" s="2"/>
      <c r="T446" s="4">
        <f t="shared" si="45"/>
        <v>-60</v>
      </c>
      <c r="U446" s="18">
        <f t="shared" si="46"/>
        <v>8.4083333333333336E-3</v>
      </c>
    </row>
    <row r="447" spans="3:21" hidden="1" x14ac:dyDescent="0.25">
      <c r="C447" s="50">
        <f t="shared" si="48"/>
        <v>415</v>
      </c>
      <c r="D447" s="52">
        <f t="shared" si="50"/>
        <v>0</v>
      </c>
      <c r="E447" s="52">
        <f t="shared" si="47"/>
        <v>0</v>
      </c>
      <c r="F447" s="51">
        <f t="shared" si="49"/>
        <v>0</v>
      </c>
      <c r="G447" s="120">
        <f t="shared" si="44"/>
        <v>0</v>
      </c>
      <c r="H447" s="121"/>
      <c r="I447" s="122"/>
      <c r="J447" s="49"/>
      <c r="L447" s="2"/>
      <c r="M447" s="2"/>
      <c r="T447" s="4">
        <f t="shared" si="45"/>
        <v>-61</v>
      </c>
      <c r="U447" s="18">
        <f t="shared" si="46"/>
        <v>8.4083333333333336E-3</v>
      </c>
    </row>
    <row r="448" spans="3:21" hidden="1" x14ac:dyDescent="0.25">
      <c r="C448" s="50">
        <f t="shared" si="48"/>
        <v>416</v>
      </c>
      <c r="D448" s="52">
        <f t="shared" si="50"/>
        <v>0</v>
      </c>
      <c r="E448" s="52">
        <f t="shared" si="47"/>
        <v>0</v>
      </c>
      <c r="F448" s="51">
        <f t="shared" si="49"/>
        <v>0</v>
      </c>
      <c r="G448" s="120">
        <f t="shared" si="44"/>
        <v>0</v>
      </c>
      <c r="H448" s="121"/>
      <c r="I448" s="122"/>
      <c r="J448" s="49"/>
      <c r="L448" s="2"/>
      <c r="M448" s="2"/>
      <c r="T448" s="4">
        <f t="shared" si="45"/>
        <v>-62</v>
      </c>
      <c r="U448" s="18">
        <f t="shared" si="46"/>
        <v>8.4083333333333336E-3</v>
      </c>
    </row>
    <row r="449" spans="3:21" hidden="1" x14ac:dyDescent="0.25">
      <c r="C449" s="50">
        <f t="shared" si="48"/>
        <v>417</v>
      </c>
      <c r="D449" s="52">
        <f t="shared" si="50"/>
        <v>0</v>
      </c>
      <c r="E449" s="52">
        <f t="shared" si="47"/>
        <v>0</v>
      </c>
      <c r="F449" s="51">
        <f t="shared" si="49"/>
        <v>0</v>
      </c>
      <c r="G449" s="120">
        <f t="shared" si="44"/>
        <v>0</v>
      </c>
      <c r="H449" s="121"/>
      <c r="I449" s="122"/>
      <c r="J449" s="49"/>
      <c r="L449" s="2"/>
      <c r="M449" s="2"/>
      <c r="T449" s="4">
        <f t="shared" si="45"/>
        <v>-63</v>
      </c>
      <c r="U449" s="18">
        <f t="shared" si="46"/>
        <v>8.4083333333333336E-3</v>
      </c>
    </row>
    <row r="450" spans="3:21" hidden="1" x14ac:dyDescent="0.25">
      <c r="C450" s="50">
        <f t="shared" si="48"/>
        <v>418</v>
      </c>
      <c r="D450" s="52">
        <f t="shared" si="50"/>
        <v>0</v>
      </c>
      <c r="E450" s="52">
        <f t="shared" si="47"/>
        <v>0</v>
      </c>
      <c r="F450" s="51">
        <f t="shared" si="49"/>
        <v>0</v>
      </c>
      <c r="G450" s="120">
        <f t="shared" si="44"/>
        <v>0</v>
      </c>
      <c r="H450" s="121"/>
      <c r="I450" s="122"/>
      <c r="J450" s="49"/>
      <c r="L450" s="2"/>
      <c r="M450" s="2"/>
      <c r="T450" s="4">
        <f t="shared" si="45"/>
        <v>-64</v>
      </c>
      <c r="U450" s="18">
        <f t="shared" si="46"/>
        <v>8.4083333333333336E-3</v>
      </c>
    </row>
    <row r="451" spans="3:21" hidden="1" x14ac:dyDescent="0.25">
      <c r="C451" s="50">
        <f t="shared" si="48"/>
        <v>419</v>
      </c>
      <c r="D451" s="52">
        <f t="shared" si="50"/>
        <v>0</v>
      </c>
      <c r="E451" s="52">
        <f t="shared" si="47"/>
        <v>0</v>
      </c>
      <c r="F451" s="51">
        <f t="shared" si="49"/>
        <v>0</v>
      </c>
      <c r="G451" s="120">
        <f t="shared" si="44"/>
        <v>0</v>
      </c>
      <c r="H451" s="121"/>
      <c r="I451" s="122"/>
      <c r="J451" s="49"/>
      <c r="L451" s="2"/>
      <c r="M451" s="2"/>
      <c r="T451" s="4">
        <f t="shared" si="45"/>
        <v>-65</v>
      </c>
      <c r="U451" s="18">
        <f t="shared" si="46"/>
        <v>8.4083333333333336E-3</v>
      </c>
    </row>
    <row r="452" spans="3:21" hidden="1" x14ac:dyDescent="0.25">
      <c r="C452" s="50">
        <f t="shared" si="48"/>
        <v>420</v>
      </c>
      <c r="D452" s="52">
        <f t="shared" si="50"/>
        <v>0</v>
      </c>
      <c r="E452" s="52">
        <f t="shared" si="47"/>
        <v>0</v>
      </c>
      <c r="F452" s="51">
        <f t="shared" si="49"/>
        <v>0</v>
      </c>
      <c r="G452" s="120">
        <f t="shared" si="44"/>
        <v>0</v>
      </c>
      <c r="H452" s="121"/>
      <c r="I452" s="122"/>
      <c r="J452" s="49"/>
      <c r="L452" s="2"/>
      <c r="M452" s="2"/>
      <c r="T452" s="4">
        <f t="shared" si="45"/>
        <v>-66</v>
      </c>
      <c r="U452" s="18">
        <f t="shared" si="46"/>
        <v>8.4083333333333336E-3</v>
      </c>
    </row>
    <row r="453" spans="3:21" hidden="1" x14ac:dyDescent="0.25">
      <c r="C453" s="50">
        <f t="shared" si="48"/>
        <v>421</v>
      </c>
      <c r="D453" s="52">
        <f t="shared" si="50"/>
        <v>0</v>
      </c>
      <c r="E453" s="52">
        <f t="shared" si="47"/>
        <v>0</v>
      </c>
      <c r="F453" s="51">
        <f t="shared" si="49"/>
        <v>0</v>
      </c>
      <c r="G453" s="120">
        <f t="shared" si="44"/>
        <v>0</v>
      </c>
      <c r="H453" s="121"/>
      <c r="I453" s="122"/>
      <c r="J453" s="49"/>
      <c r="L453" s="2"/>
      <c r="M453" s="2"/>
      <c r="T453" s="4">
        <f t="shared" si="45"/>
        <v>-67</v>
      </c>
      <c r="U453" s="18">
        <f t="shared" si="46"/>
        <v>8.4083333333333336E-3</v>
      </c>
    </row>
    <row r="454" spans="3:21" hidden="1" x14ac:dyDescent="0.25">
      <c r="C454" s="50">
        <f t="shared" si="48"/>
        <v>422</v>
      </c>
      <c r="D454" s="52">
        <f t="shared" si="50"/>
        <v>0</v>
      </c>
      <c r="E454" s="52">
        <f t="shared" si="47"/>
        <v>0</v>
      </c>
      <c r="F454" s="51">
        <f t="shared" si="49"/>
        <v>0</v>
      </c>
      <c r="G454" s="120">
        <f t="shared" si="44"/>
        <v>0</v>
      </c>
      <c r="H454" s="121"/>
      <c r="I454" s="122"/>
      <c r="J454" s="49"/>
      <c r="L454" s="2"/>
      <c r="M454" s="2"/>
      <c r="T454" s="4">
        <f t="shared" si="45"/>
        <v>-68</v>
      </c>
      <c r="U454" s="18">
        <f t="shared" si="46"/>
        <v>8.4083333333333336E-3</v>
      </c>
    </row>
    <row r="455" spans="3:21" hidden="1" x14ac:dyDescent="0.25">
      <c r="C455" s="50">
        <f t="shared" si="48"/>
        <v>423</v>
      </c>
      <c r="D455" s="52">
        <f t="shared" si="50"/>
        <v>0</v>
      </c>
      <c r="E455" s="52">
        <f t="shared" si="47"/>
        <v>0</v>
      </c>
      <c r="F455" s="51">
        <f t="shared" si="49"/>
        <v>0</v>
      </c>
      <c r="G455" s="120">
        <f t="shared" si="44"/>
        <v>0</v>
      </c>
      <c r="H455" s="121"/>
      <c r="I455" s="122"/>
      <c r="J455" s="49"/>
      <c r="L455" s="2"/>
      <c r="M455" s="2"/>
      <c r="T455" s="4">
        <f t="shared" si="45"/>
        <v>-69</v>
      </c>
      <c r="U455" s="18">
        <f t="shared" si="46"/>
        <v>8.4083333333333336E-3</v>
      </c>
    </row>
    <row r="456" spans="3:21" hidden="1" x14ac:dyDescent="0.25">
      <c r="C456" s="50">
        <f t="shared" si="48"/>
        <v>424</v>
      </c>
      <c r="D456" s="52">
        <f t="shared" si="50"/>
        <v>0</v>
      </c>
      <c r="E456" s="52">
        <f t="shared" si="47"/>
        <v>0</v>
      </c>
      <c r="F456" s="51">
        <f t="shared" si="49"/>
        <v>0</v>
      </c>
      <c r="G456" s="120">
        <f t="shared" ref="G456:G519" si="51">ROUND(IF(D456&lt;=F455,D456+E456,IF($T$15=1,D456*(U451/(1-(1+U451)^-(T451-0))),$D$28*($U$28/(1-(1+$U$28)^-($T$28-0))))),0)</f>
        <v>0</v>
      </c>
      <c r="H456" s="121"/>
      <c r="I456" s="122"/>
      <c r="J456" s="49"/>
      <c r="L456" s="2"/>
      <c r="M456" s="2"/>
      <c r="T456" s="4">
        <f t="shared" si="45"/>
        <v>-70</v>
      </c>
      <c r="U456" s="18">
        <f t="shared" si="46"/>
        <v>8.4083333333333336E-3</v>
      </c>
    </row>
    <row r="457" spans="3:21" hidden="1" x14ac:dyDescent="0.25">
      <c r="C457" s="50">
        <f t="shared" si="48"/>
        <v>425</v>
      </c>
      <c r="D457" s="52">
        <f t="shared" si="50"/>
        <v>0</v>
      </c>
      <c r="E457" s="52">
        <f t="shared" si="47"/>
        <v>0</v>
      </c>
      <c r="F457" s="51">
        <f t="shared" si="49"/>
        <v>0</v>
      </c>
      <c r="G457" s="120">
        <f t="shared" si="51"/>
        <v>0</v>
      </c>
      <c r="H457" s="121"/>
      <c r="I457" s="122"/>
      <c r="J457" s="49"/>
      <c r="L457" s="2"/>
      <c r="M457" s="2"/>
      <c r="T457" s="4">
        <f t="shared" si="45"/>
        <v>-71</v>
      </c>
      <c r="U457" s="18">
        <f t="shared" si="46"/>
        <v>8.4083333333333336E-3</v>
      </c>
    </row>
    <row r="458" spans="3:21" hidden="1" x14ac:dyDescent="0.25">
      <c r="C458" s="50">
        <f t="shared" si="48"/>
        <v>426</v>
      </c>
      <c r="D458" s="52">
        <f t="shared" si="50"/>
        <v>0</v>
      </c>
      <c r="E458" s="52">
        <f t="shared" si="47"/>
        <v>0</v>
      </c>
      <c r="F458" s="51">
        <f t="shared" si="49"/>
        <v>0</v>
      </c>
      <c r="G458" s="120">
        <f t="shared" si="51"/>
        <v>0</v>
      </c>
      <c r="H458" s="121"/>
      <c r="I458" s="122"/>
      <c r="J458" s="49"/>
      <c r="L458" s="2"/>
      <c r="M458" s="2"/>
      <c r="T458" s="4">
        <f t="shared" si="45"/>
        <v>-72</v>
      </c>
      <c r="U458" s="18">
        <f t="shared" si="46"/>
        <v>8.4083333333333336E-3</v>
      </c>
    </row>
    <row r="459" spans="3:21" hidden="1" x14ac:dyDescent="0.25">
      <c r="C459" s="50">
        <f t="shared" si="48"/>
        <v>427</v>
      </c>
      <c r="D459" s="52">
        <f t="shared" si="50"/>
        <v>0</v>
      </c>
      <c r="E459" s="52">
        <f t="shared" si="47"/>
        <v>0</v>
      </c>
      <c r="F459" s="51">
        <f t="shared" si="49"/>
        <v>0</v>
      </c>
      <c r="G459" s="120">
        <f t="shared" si="51"/>
        <v>0</v>
      </c>
      <c r="H459" s="121"/>
      <c r="I459" s="122"/>
      <c r="J459" s="49"/>
      <c r="L459" s="2"/>
      <c r="M459" s="2"/>
      <c r="T459" s="4">
        <f t="shared" si="45"/>
        <v>-73</v>
      </c>
      <c r="U459" s="18">
        <f t="shared" si="46"/>
        <v>8.4083333333333336E-3</v>
      </c>
    </row>
    <row r="460" spans="3:21" hidden="1" x14ac:dyDescent="0.25">
      <c r="C460" s="50">
        <f t="shared" si="48"/>
        <v>428</v>
      </c>
      <c r="D460" s="52">
        <f t="shared" si="50"/>
        <v>0</v>
      </c>
      <c r="E460" s="52">
        <f t="shared" si="47"/>
        <v>0</v>
      </c>
      <c r="F460" s="51">
        <f t="shared" si="49"/>
        <v>0</v>
      </c>
      <c r="G460" s="120">
        <f t="shared" si="51"/>
        <v>0</v>
      </c>
      <c r="H460" s="121"/>
      <c r="I460" s="122"/>
      <c r="J460" s="49"/>
      <c r="L460" s="2"/>
      <c r="M460" s="2"/>
      <c r="T460" s="4">
        <f t="shared" si="45"/>
        <v>-74</v>
      </c>
      <c r="U460" s="18">
        <f t="shared" si="46"/>
        <v>8.4083333333333336E-3</v>
      </c>
    </row>
    <row r="461" spans="3:21" hidden="1" x14ac:dyDescent="0.25">
      <c r="C461" s="50">
        <f t="shared" si="48"/>
        <v>429</v>
      </c>
      <c r="D461" s="52">
        <f t="shared" si="50"/>
        <v>0</v>
      </c>
      <c r="E461" s="52">
        <f t="shared" si="47"/>
        <v>0</v>
      </c>
      <c r="F461" s="51">
        <f t="shared" si="49"/>
        <v>0</v>
      </c>
      <c r="G461" s="120">
        <f t="shared" si="51"/>
        <v>0</v>
      </c>
      <c r="H461" s="121"/>
      <c r="I461" s="122"/>
      <c r="J461" s="49"/>
      <c r="L461" s="2"/>
      <c r="M461" s="2"/>
      <c r="T461" s="4">
        <f t="shared" si="45"/>
        <v>-75</v>
      </c>
      <c r="U461" s="18">
        <f t="shared" si="46"/>
        <v>8.4083333333333336E-3</v>
      </c>
    </row>
    <row r="462" spans="3:21" hidden="1" x14ac:dyDescent="0.25">
      <c r="C462" s="50">
        <f t="shared" si="48"/>
        <v>430</v>
      </c>
      <c r="D462" s="52">
        <f t="shared" si="50"/>
        <v>0</v>
      </c>
      <c r="E462" s="52">
        <f t="shared" si="47"/>
        <v>0</v>
      </c>
      <c r="F462" s="51">
        <f t="shared" si="49"/>
        <v>0</v>
      </c>
      <c r="G462" s="120">
        <f t="shared" si="51"/>
        <v>0</v>
      </c>
      <c r="H462" s="121"/>
      <c r="I462" s="122"/>
      <c r="J462" s="49"/>
      <c r="L462" s="2"/>
      <c r="M462" s="2"/>
      <c r="T462" s="4">
        <f t="shared" si="45"/>
        <v>-76</v>
      </c>
      <c r="U462" s="18">
        <f t="shared" si="46"/>
        <v>8.4083333333333336E-3</v>
      </c>
    </row>
    <row r="463" spans="3:21" hidden="1" x14ac:dyDescent="0.25">
      <c r="C463" s="50">
        <f t="shared" si="48"/>
        <v>431</v>
      </c>
      <c r="D463" s="52">
        <f t="shared" si="50"/>
        <v>0</v>
      </c>
      <c r="E463" s="52">
        <f t="shared" si="47"/>
        <v>0</v>
      </c>
      <c r="F463" s="51">
        <f t="shared" si="49"/>
        <v>0</v>
      </c>
      <c r="G463" s="120">
        <f t="shared" si="51"/>
        <v>0</v>
      </c>
      <c r="H463" s="121"/>
      <c r="I463" s="122"/>
      <c r="J463" s="49"/>
      <c r="L463" s="2"/>
      <c r="M463" s="2"/>
      <c r="T463" s="4">
        <f t="shared" si="45"/>
        <v>-77</v>
      </c>
      <c r="U463" s="18">
        <f t="shared" si="46"/>
        <v>8.4083333333333336E-3</v>
      </c>
    </row>
    <row r="464" spans="3:21" hidden="1" x14ac:dyDescent="0.25">
      <c r="C464" s="50">
        <f t="shared" si="48"/>
        <v>432</v>
      </c>
      <c r="D464" s="52">
        <f t="shared" si="50"/>
        <v>0</v>
      </c>
      <c r="E464" s="52">
        <f t="shared" si="47"/>
        <v>0</v>
      </c>
      <c r="F464" s="51">
        <f t="shared" si="49"/>
        <v>0</v>
      </c>
      <c r="G464" s="120">
        <f t="shared" si="51"/>
        <v>0</v>
      </c>
      <c r="H464" s="121"/>
      <c r="I464" s="122"/>
      <c r="J464" s="49"/>
      <c r="L464" s="2"/>
      <c r="M464" s="2"/>
      <c r="T464" s="4">
        <f t="shared" si="45"/>
        <v>-78</v>
      </c>
      <c r="U464" s="18">
        <f t="shared" si="46"/>
        <v>8.4083333333333336E-3</v>
      </c>
    </row>
    <row r="465" spans="3:21" hidden="1" x14ac:dyDescent="0.25">
      <c r="C465" s="50">
        <f t="shared" si="48"/>
        <v>433</v>
      </c>
      <c r="D465" s="52">
        <f t="shared" si="50"/>
        <v>0</v>
      </c>
      <c r="E465" s="52">
        <f t="shared" si="47"/>
        <v>0</v>
      </c>
      <c r="F465" s="51">
        <f t="shared" si="49"/>
        <v>0</v>
      </c>
      <c r="G465" s="120">
        <f t="shared" si="51"/>
        <v>0</v>
      </c>
      <c r="H465" s="121"/>
      <c r="I465" s="122"/>
      <c r="J465" s="49"/>
      <c r="L465" s="2"/>
      <c r="M465" s="2"/>
      <c r="T465" s="4">
        <f t="shared" si="45"/>
        <v>-79</v>
      </c>
      <c r="U465" s="18">
        <f t="shared" si="46"/>
        <v>8.4083333333333336E-3</v>
      </c>
    </row>
    <row r="466" spans="3:21" hidden="1" x14ac:dyDescent="0.25">
      <c r="C466" s="50">
        <f t="shared" si="48"/>
        <v>434</v>
      </c>
      <c r="D466" s="52">
        <f t="shared" si="50"/>
        <v>0</v>
      </c>
      <c r="E466" s="52">
        <f t="shared" si="47"/>
        <v>0</v>
      </c>
      <c r="F466" s="51">
        <f t="shared" si="49"/>
        <v>0</v>
      </c>
      <c r="G466" s="120">
        <f t="shared" si="51"/>
        <v>0</v>
      </c>
      <c r="H466" s="121"/>
      <c r="I466" s="122"/>
      <c r="J466" s="49"/>
      <c r="L466" s="2"/>
      <c r="M466" s="2"/>
      <c r="T466" s="4">
        <f t="shared" si="45"/>
        <v>-80</v>
      </c>
      <c r="U466" s="18">
        <f t="shared" si="46"/>
        <v>8.4083333333333336E-3</v>
      </c>
    </row>
    <row r="467" spans="3:21" hidden="1" x14ac:dyDescent="0.25">
      <c r="C467" s="50">
        <f t="shared" si="48"/>
        <v>435</v>
      </c>
      <c r="D467" s="52">
        <f t="shared" si="50"/>
        <v>0</v>
      </c>
      <c r="E467" s="52">
        <f t="shared" si="47"/>
        <v>0</v>
      </c>
      <c r="F467" s="51">
        <f t="shared" si="49"/>
        <v>0</v>
      </c>
      <c r="G467" s="120">
        <f t="shared" si="51"/>
        <v>0</v>
      </c>
      <c r="H467" s="121"/>
      <c r="I467" s="122"/>
      <c r="J467" s="49"/>
      <c r="L467" s="2"/>
      <c r="M467" s="2"/>
      <c r="T467" s="4">
        <f t="shared" si="45"/>
        <v>-81</v>
      </c>
      <c r="U467" s="18">
        <f t="shared" si="46"/>
        <v>8.4083333333333336E-3</v>
      </c>
    </row>
    <row r="468" spans="3:21" hidden="1" x14ac:dyDescent="0.25">
      <c r="C468" s="50">
        <f t="shared" si="48"/>
        <v>436</v>
      </c>
      <c r="D468" s="52">
        <f t="shared" si="50"/>
        <v>0</v>
      </c>
      <c r="E468" s="52">
        <f t="shared" si="47"/>
        <v>0</v>
      </c>
      <c r="F468" s="51">
        <f t="shared" si="49"/>
        <v>0</v>
      </c>
      <c r="G468" s="120">
        <f t="shared" si="51"/>
        <v>0</v>
      </c>
      <c r="H468" s="121"/>
      <c r="I468" s="122"/>
      <c r="J468" s="49"/>
      <c r="L468" s="2"/>
      <c r="M468" s="2"/>
      <c r="T468" s="4">
        <f t="shared" si="45"/>
        <v>-82</v>
      </c>
      <c r="U468" s="18">
        <f t="shared" si="46"/>
        <v>8.4083333333333336E-3</v>
      </c>
    </row>
    <row r="469" spans="3:21" hidden="1" x14ac:dyDescent="0.25">
      <c r="C469" s="50">
        <f t="shared" si="48"/>
        <v>437</v>
      </c>
      <c r="D469" s="52">
        <f t="shared" si="50"/>
        <v>0</v>
      </c>
      <c r="E469" s="52">
        <f t="shared" si="47"/>
        <v>0</v>
      </c>
      <c r="F469" s="51">
        <f t="shared" si="49"/>
        <v>0</v>
      </c>
      <c r="G469" s="120">
        <f t="shared" si="51"/>
        <v>0</v>
      </c>
      <c r="H469" s="121"/>
      <c r="I469" s="122"/>
      <c r="J469" s="49"/>
      <c r="L469" s="2"/>
      <c r="M469" s="2"/>
      <c r="T469" s="4">
        <f t="shared" si="45"/>
        <v>-83</v>
      </c>
      <c r="U469" s="18">
        <f t="shared" si="46"/>
        <v>8.4083333333333336E-3</v>
      </c>
    </row>
    <row r="470" spans="3:21" hidden="1" x14ac:dyDescent="0.25">
      <c r="C470" s="50">
        <f t="shared" si="48"/>
        <v>438</v>
      </c>
      <c r="D470" s="52">
        <f t="shared" si="50"/>
        <v>0</v>
      </c>
      <c r="E470" s="52">
        <f t="shared" si="47"/>
        <v>0</v>
      </c>
      <c r="F470" s="51">
        <f t="shared" si="49"/>
        <v>0</v>
      </c>
      <c r="G470" s="120">
        <f t="shared" si="51"/>
        <v>0</v>
      </c>
      <c r="H470" s="121"/>
      <c r="I470" s="122"/>
      <c r="J470" s="49"/>
      <c r="L470" s="2"/>
      <c r="M470" s="2"/>
      <c r="T470" s="4">
        <f t="shared" si="45"/>
        <v>-84</v>
      </c>
      <c r="U470" s="18">
        <f t="shared" si="46"/>
        <v>8.4083333333333336E-3</v>
      </c>
    </row>
    <row r="471" spans="3:21" hidden="1" x14ac:dyDescent="0.25">
      <c r="C471" s="50">
        <f t="shared" si="48"/>
        <v>439</v>
      </c>
      <c r="D471" s="52">
        <f t="shared" si="50"/>
        <v>0</v>
      </c>
      <c r="E471" s="52">
        <f t="shared" si="47"/>
        <v>0</v>
      </c>
      <c r="F471" s="51">
        <f t="shared" si="49"/>
        <v>0</v>
      </c>
      <c r="G471" s="120">
        <f t="shared" si="51"/>
        <v>0</v>
      </c>
      <c r="H471" s="121"/>
      <c r="I471" s="122"/>
      <c r="J471" s="49"/>
      <c r="L471" s="2"/>
      <c r="M471" s="2"/>
      <c r="T471" s="4">
        <f t="shared" si="45"/>
        <v>-85</v>
      </c>
      <c r="U471" s="18">
        <f t="shared" si="46"/>
        <v>8.4083333333333336E-3</v>
      </c>
    </row>
    <row r="472" spans="3:21" hidden="1" x14ac:dyDescent="0.25">
      <c r="C472" s="50">
        <f t="shared" si="48"/>
        <v>440</v>
      </c>
      <c r="D472" s="52">
        <f t="shared" si="50"/>
        <v>0</v>
      </c>
      <c r="E472" s="52">
        <f t="shared" si="47"/>
        <v>0</v>
      </c>
      <c r="F472" s="51">
        <f t="shared" si="49"/>
        <v>0</v>
      </c>
      <c r="G472" s="120">
        <f t="shared" si="51"/>
        <v>0</v>
      </c>
      <c r="H472" s="121"/>
      <c r="I472" s="122"/>
      <c r="J472" s="49"/>
      <c r="L472" s="2"/>
      <c r="M472" s="2"/>
      <c r="T472" s="4">
        <f t="shared" si="45"/>
        <v>-86</v>
      </c>
      <c r="U472" s="18">
        <f t="shared" si="46"/>
        <v>8.4083333333333336E-3</v>
      </c>
    </row>
    <row r="473" spans="3:21" hidden="1" x14ac:dyDescent="0.25">
      <c r="C473" s="50">
        <f t="shared" si="48"/>
        <v>441</v>
      </c>
      <c r="D473" s="52">
        <f t="shared" si="50"/>
        <v>0</v>
      </c>
      <c r="E473" s="52">
        <f t="shared" si="47"/>
        <v>0</v>
      </c>
      <c r="F473" s="51">
        <f t="shared" si="49"/>
        <v>0</v>
      </c>
      <c r="G473" s="120">
        <f t="shared" si="51"/>
        <v>0</v>
      </c>
      <c r="H473" s="121"/>
      <c r="I473" s="122"/>
      <c r="J473" s="49"/>
      <c r="L473" s="2"/>
      <c r="M473" s="2"/>
      <c r="T473" s="4">
        <f t="shared" si="45"/>
        <v>-87</v>
      </c>
      <c r="U473" s="18">
        <f t="shared" si="46"/>
        <v>8.4083333333333336E-3</v>
      </c>
    </row>
    <row r="474" spans="3:21" hidden="1" x14ac:dyDescent="0.25">
      <c r="C474" s="50">
        <f t="shared" si="48"/>
        <v>442</v>
      </c>
      <c r="D474" s="52">
        <f t="shared" si="50"/>
        <v>0</v>
      </c>
      <c r="E474" s="52">
        <f t="shared" si="47"/>
        <v>0</v>
      </c>
      <c r="F474" s="51">
        <f t="shared" si="49"/>
        <v>0</v>
      </c>
      <c r="G474" s="120">
        <f t="shared" si="51"/>
        <v>0</v>
      </c>
      <c r="H474" s="121"/>
      <c r="I474" s="122"/>
      <c r="J474" s="49"/>
      <c r="L474" s="2"/>
      <c r="M474" s="2"/>
      <c r="T474" s="4">
        <f t="shared" si="45"/>
        <v>-88</v>
      </c>
      <c r="U474" s="18">
        <f t="shared" si="46"/>
        <v>8.4083333333333336E-3</v>
      </c>
    </row>
    <row r="475" spans="3:21" hidden="1" x14ac:dyDescent="0.25">
      <c r="C475" s="50">
        <f t="shared" si="48"/>
        <v>443</v>
      </c>
      <c r="D475" s="52">
        <f t="shared" si="50"/>
        <v>0</v>
      </c>
      <c r="E475" s="52">
        <f t="shared" si="47"/>
        <v>0</v>
      </c>
      <c r="F475" s="51">
        <f t="shared" si="49"/>
        <v>0</v>
      </c>
      <c r="G475" s="120">
        <f t="shared" si="51"/>
        <v>0</v>
      </c>
      <c r="H475" s="121"/>
      <c r="I475" s="122"/>
      <c r="J475" s="49"/>
      <c r="L475" s="2"/>
      <c r="M475" s="2"/>
      <c r="T475" s="4">
        <f t="shared" si="45"/>
        <v>-89</v>
      </c>
      <c r="U475" s="18">
        <f t="shared" si="46"/>
        <v>8.4083333333333336E-3</v>
      </c>
    </row>
    <row r="476" spans="3:21" hidden="1" x14ac:dyDescent="0.25">
      <c r="C476" s="50">
        <f t="shared" si="48"/>
        <v>444</v>
      </c>
      <c r="D476" s="52">
        <f t="shared" si="50"/>
        <v>0</v>
      </c>
      <c r="E476" s="52">
        <f t="shared" si="47"/>
        <v>0</v>
      </c>
      <c r="F476" s="51">
        <f t="shared" si="49"/>
        <v>0</v>
      </c>
      <c r="G476" s="120">
        <f t="shared" si="51"/>
        <v>0</v>
      </c>
      <c r="H476" s="121"/>
      <c r="I476" s="122"/>
      <c r="J476" s="49"/>
      <c r="L476" s="2"/>
      <c r="M476" s="2"/>
      <c r="T476" s="4">
        <f t="shared" si="45"/>
        <v>-90</v>
      </c>
      <c r="U476" s="18">
        <f t="shared" si="46"/>
        <v>8.4083333333333336E-3</v>
      </c>
    </row>
    <row r="477" spans="3:21" hidden="1" x14ac:dyDescent="0.25">
      <c r="C477" s="50">
        <f t="shared" si="48"/>
        <v>445</v>
      </c>
      <c r="D477" s="52">
        <f t="shared" si="50"/>
        <v>0</v>
      </c>
      <c r="E477" s="52">
        <f t="shared" si="47"/>
        <v>0</v>
      </c>
      <c r="F477" s="51">
        <f t="shared" si="49"/>
        <v>0</v>
      </c>
      <c r="G477" s="120">
        <f t="shared" si="51"/>
        <v>0</v>
      </c>
      <c r="H477" s="121"/>
      <c r="I477" s="122"/>
      <c r="J477" s="49"/>
      <c r="L477" s="2"/>
      <c r="M477" s="2"/>
      <c r="T477" s="4">
        <f t="shared" ref="T477:T540" si="52">T476-1</f>
        <v>-91</v>
      </c>
      <c r="U477" s="18">
        <f t="shared" ref="U477:U540" si="53">U476</f>
        <v>8.4083333333333336E-3</v>
      </c>
    </row>
    <row r="478" spans="3:21" hidden="1" x14ac:dyDescent="0.25">
      <c r="C478" s="50">
        <f t="shared" si="48"/>
        <v>446</v>
      </c>
      <c r="D478" s="52">
        <f t="shared" si="50"/>
        <v>0</v>
      </c>
      <c r="E478" s="52">
        <f t="shared" si="47"/>
        <v>0</v>
      </c>
      <c r="F478" s="51">
        <f t="shared" si="49"/>
        <v>0</v>
      </c>
      <c r="G478" s="120">
        <f t="shared" si="51"/>
        <v>0</v>
      </c>
      <c r="H478" s="121"/>
      <c r="I478" s="122"/>
      <c r="J478" s="49"/>
      <c r="L478" s="2"/>
      <c r="M478" s="2"/>
      <c r="T478" s="4">
        <f t="shared" si="52"/>
        <v>-92</v>
      </c>
      <c r="U478" s="18">
        <f t="shared" si="53"/>
        <v>8.4083333333333336E-3</v>
      </c>
    </row>
    <row r="479" spans="3:21" hidden="1" x14ac:dyDescent="0.25">
      <c r="C479" s="50">
        <f t="shared" si="48"/>
        <v>447</v>
      </c>
      <c r="D479" s="52">
        <f t="shared" si="50"/>
        <v>0</v>
      </c>
      <c r="E479" s="52">
        <f t="shared" si="47"/>
        <v>0</v>
      </c>
      <c r="F479" s="51">
        <f t="shared" si="49"/>
        <v>0</v>
      </c>
      <c r="G479" s="120">
        <f t="shared" si="51"/>
        <v>0</v>
      </c>
      <c r="H479" s="121"/>
      <c r="I479" s="122"/>
      <c r="J479" s="49"/>
      <c r="L479" s="2"/>
      <c r="M479" s="2"/>
      <c r="T479" s="4">
        <f t="shared" si="52"/>
        <v>-93</v>
      </c>
      <c r="U479" s="18">
        <f t="shared" si="53"/>
        <v>8.4083333333333336E-3</v>
      </c>
    </row>
    <row r="480" spans="3:21" hidden="1" x14ac:dyDescent="0.25">
      <c r="C480" s="50">
        <f t="shared" si="48"/>
        <v>448</v>
      </c>
      <c r="D480" s="52">
        <f t="shared" si="50"/>
        <v>0</v>
      </c>
      <c r="E480" s="52">
        <f t="shared" si="47"/>
        <v>0</v>
      </c>
      <c r="F480" s="51">
        <f t="shared" si="49"/>
        <v>0</v>
      </c>
      <c r="G480" s="120">
        <f t="shared" si="51"/>
        <v>0</v>
      </c>
      <c r="H480" s="121"/>
      <c r="I480" s="122"/>
      <c r="J480" s="49"/>
      <c r="L480" s="2"/>
      <c r="M480" s="2"/>
      <c r="T480" s="4">
        <f t="shared" si="52"/>
        <v>-94</v>
      </c>
      <c r="U480" s="18">
        <f t="shared" si="53"/>
        <v>8.4083333333333336E-3</v>
      </c>
    </row>
    <row r="481" spans="3:21" hidden="1" x14ac:dyDescent="0.25">
      <c r="C481" s="50">
        <f t="shared" si="48"/>
        <v>449</v>
      </c>
      <c r="D481" s="52">
        <f t="shared" si="50"/>
        <v>0</v>
      </c>
      <c r="E481" s="52">
        <f t="shared" ref="E481:E544" si="54">D481*U476</f>
        <v>0</v>
      </c>
      <c r="F481" s="51">
        <f t="shared" si="49"/>
        <v>0</v>
      </c>
      <c r="G481" s="120">
        <f t="shared" si="51"/>
        <v>0</v>
      </c>
      <c r="H481" s="121"/>
      <c r="I481" s="122"/>
      <c r="J481" s="49"/>
      <c r="L481" s="2"/>
      <c r="M481" s="2"/>
      <c r="T481" s="4">
        <f t="shared" si="52"/>
        <v>-95</v>
      </c>
      <c r="U481" s="18">
        <f t="shared" si="53"/>
        <v>8.4083333333333336E-3</v>
      </c>
    </row>
    <row r="482" spans="3:21" hidden="1" x14ac:dyDescent="0.25">
      <c r="C482" s="50">
        <f t="shared" ref="C482:C545" si="55">C481+1</f>
        <v>450</v>
      </c>
      <c r="D482" s="52">
        <f t="shared" si="50"/>
        <v>0</v>
      </c>
      <c r="E482" s="52">
        <f t="shared" si="54"/>
        <v>0</v>
      </c>
      <c r="F482" s="51">
        <f t="shared" si="49"/>
        <v>0</v>
      </c>
      <c r="G482" s="120">
        <f t="shared" si="51"/>
        <v>0</v>
      </c>
      <c r="H482" s="121"/>
      <c r="I482" s="122"/>
      <c r="J482" s="49"/>
      <c r="L482" s="2"/>
      <c r="M482" s="2"/>
      <c r="T482" s="4">
        <f t="shared" si="52"/>
        <v>-96</v>
      </c>
      <c r="U482" s="18">
        <f t="shared" si="53"/>
        <v>8.4083333333333336E-3</v>
      </c>
    </row>
    <row r="483" spans="3:21" hidden="1" x14ac:dyDescent="0.25">
      <c r="C483" s="50">
        <f t="shared" si="55"/>
        <v>451</v>
      </c>
      <c r="D483" s="52">
        <f t="shared" si="50"/>
        <v>0</v>
      </c>
      <c r="E483" s="52">
        <f t="shared" si="54"/>
        <v>0</v>
      </c>
      <c r="F483" s="51">
        <f t="shared" ref="F483:F546" si="56">IF(G483=0,G483-E483,G483-E483)</f>
        <v>0</v>
      </c>
      <c r="G483" s="120">
        <f t="shared" si="51"/>
        <v>0</v>
      </c>
      <c r="H483" s="121"/>
      <c r="I483" s="122"/>
      <c r="J483" s="49"/>
      <c r="L483" s="2"/>
      <c r="M483" s="2"/>
      <c r="T483" s="4">
        <f t="shared" si="52"/>
        <v>-97</v>
      </c>
      <c r="U483" s="18">
        <f t="shared" si="53"/>
        <v>8.4083333333333336E-3</v>
      </c>
    </row>
    <row r="484" spans="3:21" hidden="1" x14ac:dyDescent="0.25">
      <c r="C484" s="50">
        <f t="shared" si="55"/>
        <v>452</v>
      </c>
      <c r="D484" s="52">
        <f t="shared" ref="D484:D547" si="57">IF(OR(D483&lt;0,D483&lt;G483),0,(IF(J483=0,D483-F483,D483-J483-F483)))</f>
        <v>0</v>
      </c>
      <c r="E484" s="52">
        <f t="shared" si="54"/>
        <v>0</v>
      </c>
      <c r="F484" s="51">
        <f t="shared" si="56"/>
        <v>0</v>
      </c>
      <c r="G484" s="120">
        <f t="shared" si="51"/>
        <v>0</v>
      </c>
      <c r="H484" s="121"/>
      <c r="I484" s="122"/>
      <c r="J484" s="49"/>
      <c r="L484" s="2"/>
      <c r="M484" s="2"/>
      <c r="T484" s="4">
        <f t="shared" si="52"/>
        <v>-98</v>
      </c>
      <c r="U484" s="18">
        <f t="shared" si="53"/>
        <v>8.4083333333333336E-3</v>
      </c>
    </row>
    <row r="485" spans="3:21" hidden="1" x14ac:dyDescent="0.25">
      <c r="C485" s="50">
        <f t="shared" si="55"/>
        <v>453</v>
      </c>
      <c r="D485" s="52">
        <f t="shared" si="57"/>
        <v>0</v>
      </c>
      <c r="E485" s="52">
        <f t="shared" si="54"/>
        <v>0</v>
      </c>
      <c r="F485" s="51">
        <f t="shared" si="56"/>
        <v>0</v>
      </c>
      <c r="G485" s="120">
        <f t="shared" si="51"/>
        <v>0</v>
      </c>
      <c r="H485" s="121"/>
      <c r="I485" s="122"/>
      <c r="J485" s="49"/>
      <c r="L485" s="2"/>
      <c r="M485" s="2"/>
      <c r="T485" s="4">
        <f t="shared" si="52"/>
        <v>-99</v>
      </c>
      <c r="U485" s="18">
        <f t="shared" si="53"/>
        <v>8.4083333333333336E-3</v>
      </c>
    </row>
    <row r="486" spans="3:21" hidden="1" x14ac:dyDescent="0.25">
      <c r="C486" s="50">
        <f t="shared" si="55"/>
        <v>454</v>
      </c>
      <c r="D486" s="52">
        <f t="shared" si="57"/>
        <v>0</v>
      </c>
      <c r="E486" s="52">
        <f t="shared" si="54"/>
        <v>0</v>
      </c>
      <c r="F486" s="51">
        <f t="shared" si="56"/>
        <v>0</v>
      </c>
      <c r="G486" s="120">
        <f t="shared" si="51"/>
        <v>0</v>
      </c>
      <c r="H486" s="121"/>
      <c r="I486" s="122"/>
      <c r="J486" s="49"/>
      <c r="L486" s="2"/>
      <c r="M486" s="2"/>
      <c r="T486" s="4">
        <f t="shared" si="52"/>
        <v>-100</v>
      </c>
      <c r="U486" s="18">
        <f t="shared" si="53"/>
        <v>8.4083333333333336E-3</v>
      </c>
    </row>
    <row r="487" spans="3:21" hidden="1" x14ac:dyDescent="0.25">
      <c r="C487" s="50">
        <f t="shared" si="55"/>
        <v>455</v>
      </c>
      <c r="D487" s="52">
        <f t="shared" si="57"/>
        <v>0</v>
      </c>
      <c r="E487" s="52">
        <f t="shared" si="54"/>
        <v>0</v>
      </c>
      <c r="F487" s="51">
        <f t="shared" si="56"/>
        <v>0</v>
      </c>
      <c r="G487" s="120">
        <f t="shared" si="51"/>
        <v>0</v>
      </c>
      <c r="H487" s="121"/>
      <c r="I487" s="122"/>
      <c r="J487" s="49"/>
      <c r="L487" s="2"/>
      <c r="M487" s="2"/>
      <c r="T487" s="4">
        <f t="shared" si="52"/>
        <v>-101</v>
      </c>
      <c r="U487" s="18">
        <f t="shared" si="53"/>
        <v>8.4083333333333336E-3</v>
      </c>
    </row>
    <row r="488" spans="3:21" hidden="1" x14ac:dyDescent="0.25">
      <c r="C488" s="50">
        <f t="shared" si="55"/>
        <v>456</v>
      </c>
      <c r="D488" s="52">
        <f t="shared" si="57"/>
        <v>0</v>
      </c>
      <c r="E488" s="52">
        <f t="shared" si="54"/>
        <v>0</v>
      </c>
      <c r="F488" s="51">
        <f t="shared" si="56"/>
        <v>0</v>
      </c>
      <c r="G488" s="120">
        <f t="shared" si="51"/>
        <v>0</v>
      </c>
      <c r="H488" s="121"/>
      <c r="I488" s="122"/>
      <c r="J488" s="49"/>
      <c r="L488" s="2"/>
      <c r="M488" s="2"/>
      <c r="T488" s="4">
        <f t="shared" si="52"/>
        <v>-102</v>
      </c>
      <c r="U488" s="18">
        <f t="shared" si="53"/>
        <v>8.4083333333333336E-3</v>
      </c>
    </row>
    <row r="489" spans="3:21" hidden="1" x14ac:dyDescent="0.25">
      <c r="C489" s="50">
        <f t="shared" si="55"/>
        <v>457</v>
      </c>
      <c r="D489" s="52">
        <f t="shared" si="57"/>
        <v>0</v>
      </c>
      <c r="E489" s="52">
        <f t="shared" si="54"/>
        <v>0</v>
      </c>
      <c r="F489" s="51">
        <f t="shared" si="56"/>
        <v>0</v>
      </c>
      <c r="G489" s="120">
        <f t="shared" si="51"/>
        <v>0</v>
      </c>
      <c r="H489" s="121"/>
      <c r="I489" s="122"/>
      <c r="J489" s="49"/>
      <c r="L489" s="2"/>
      <c r="M489" s="2"/>
      <c r="T489" s="4">
        <f t="shared" si="52"/>
        <v>-103</v>
      </c>
      <c r="U489" s="18">
        <f t="shared" si="53"/>
        <v>8.4083333333333336E-3</v>
      </c>
    </row>
    <row r="490" spans="3:21" hidden="1" x14ac:dyDescent="0.25">
      <c r="C490" s="50">
        <f t="shared" si="55"/>
        <v>458</v>
      </c>
      <c r="D490" s="52">
        <f t="shared" si="57"/>
        <v>0</v>
      </c>
      <c r="E490" s="52">
        <f t="shared" si="54"/>
        <v>0</v>
      </c>
      <c r="F490" s="51">
        <f t="shared" si="56"/>
        <v>0</v>
      </c>
      <c r="G490" s="120">
        <f t="shared" si="51"/>
        <v>0</v>
      </c>
      <c r="H490" s="121"/>
      <c r="I490" s="122"/>
      <c r="J490" s="49"/>
      <c r="L490" s="2"/>
      <c r="M490" s="2"/>
      <c r="T490" s="4">
        <f t="shared" si="52"/>
        <v>-104</v>
      </c>
      <c r="U490" s="18">
        <f t="shared" si="53"/>
        <v>8.4083333333333336E-3</v>
      </c>
    </row>
    <row r="491" spans="3:21" hidden="1" x14ac:dyDescent="0.25">
      <c r="C491" s="50">
        <f t="shared" si="55"/>
        <v>459</v>
      </c>
      <c r="D491" s="52">
        <f t="shared" si="57"/>
        <v>0</v>
      </c>
      <c r="E491" s="52">
        <f t="shared" si="54"/>
        <v>0</v>
      </c>
      <c r="F491" s="51">
        <f t="shared" si="56"/>
        <v>0</v>
      </c>
      <c r="G491" s="120">
        <f t="shared" si="51"/>
        <v>0</v>
      </c>
      <c r="H491" s="121"/>
      <c r="I491" s="122"/>
      <c r="J491" s="49"/>
      <c r="L491" s="2"/>
      <c r="M491" s="2"/>
      <c r="T491" s="4">
        <f t="shared" si="52"/>
        <v>-105</v>
      </c>
      <c r="U491" s="18">
        <f t="shared" si="53"/>
        <v>8.4083333333333336E-3</v>
      </c>
    </row>
    <row r="492" spans="3:21" hidden="1" x14ac:dyDescent="0.25">
      <c r="C492" s="50">
        <f t="shared" si="55"/>
        <v>460</v>
      </c>
      <c r="D492" s="52">
        <f t="shared" si="57"/>
        <v>0</v>
      </c>
      <c r="E492" s="52">
        <f t="shared" si="54"/>
        <v>0</v>
      </c>
      <c r="F492" s="51">
        <f t="shared" si="56"/>
        <v>0</v>
      </c>
      <c r="G492" s="120">
        <f t="shared" si="51"/>
        <v>0</v>
      </c>
      <c r="H492" s="121"/>
      <c r="I492" s="122"/>
      <c r="J492" s="49"/>
      <c r="L492" s="2"/>
      <c r="M492" s="2"/>
      <c r="T492" s="4">
        <f t="shared" si="52"/>
        <v>-106</v>
      </c>
      <c r="U492" s="18">
        <f t="shared" si="53"/>
        <v>8.4083333333333336E-3</v>
      </c>
    </row>
    <row r="493" spans="3:21" hidden="1" x14ac:dyDescent="0.25">
      <c r="C493" s="50">
        <f t="shared" si="55"/>
        <v>461</v>
      </c>
      <c r="D493" s="52">
        <f t="shared" si="57"/>
        <v>0</v>
      </c>
      <c r="E493" s="52">
        <f t="shared" si="54"/>
        <v>0</v>
      </c>
      <c r="F493" s="51">
        <f t="shared" si="56"/>
        <v>0</v>
      </c>
      <c r="G493" s="120">
        <f t="shared" si="51"/>
        <v>0</v>
      </c>
      <c r="H493" s="121"/>
      <c r="I493" s="122"/>
      <c r="J493" s="49"/>
      <c r="L493" s="2"/>
      <c r="M493" s="2"/>
      <c r="T493" s="4">
        <f t="shared" si="52"/>
        <v>-107</v>
      </c>
      <c r="U493" s="18">
        <f t="shared" si="53"/>
        <v>8.4083333333333336E-3</v>
      </c>
    </row>
    <row r="494" spans="3:21" hidden="1" x14ac:dyDescent="0.25">
      <c r="C494" s="50">
        <f t="shared" si="55"/>
        <v>462</v>
      </c>
      <c r="D494" s="52">
        <f t="shared" si="57"/>
        <v>0</v>
      </c>
      <c r="E494" s="52">
        <f t="shared" si="54"/>
        <v>0</v>
      </c>
      <c r="F494" s="51">
        <f t="shared" si="56"/>
        <v>0</v>
      </c>
      <c r="G494" s="120">
        <f t="shared" si="51"/>
        <v>0</v>
      </c>
      <c r="H494" s="121"/>
      <c r="I494" s="122"/>
      <c r="J494" s="49"/>
      <c r="L494" s="2"/>
      <c r="M494" s="2"/>
      <c r="T494" s="4">
        <f t="shared" si="52"/>
        <v>-108</v>
      </c>
      <c r="U494" s="18">
        <f t="shared" si="53"/>
        <v>8.4083333333333336E-3</v>
      </c>
    </row>
    <row r="495" spans="3:21" hidden="1" x14ac:dyDescent="0.25">
      <c r="C495" s="50">
        <f t="shared" si="55"/>
        <v>463</v>
      </c>
      <c r="D495" s="52">
        <f t="shared" si="57"/>
        <v>0</v>
      </c>
      <c r="E495" s="52">
        <f t="shared" si="54"/>
        <v>0</v>
      </c>
      <c r="F495" s="51">
        <f t="shared" si="56"/>
        <v>0</v>
      </c>
      <c r="G495" s="120">
        <f t="shared" si="51"/>
        <v>0</v>
      </c>
      <c r="H495" s="121"/>
      <c r="I495" s="122"/>
      <c r="J495" s="49"/>
      <c r="L495" s="2"/>
      <c r="M495" s="2"/>
      <c r="T495" s="4">
        <f t="shared" si="52"/>
        <v>-109</v>
      </c>
      <c r="U495" s="18">
        <f t="shared" si="53"/>
        <v>8.4083333333333336E-3</v>
      </c>
    </row>
    <row r="496" spans="3:21" hidden="1" x14ac:dyDescent="0.25">
      <c r="C496" s="50">
        <f t="shared" si="55"/>
        <v>464</v>
      </c>
      <c r="D496" s="52">
        <f t="shared" si="57"/>
        <v>0</v>
      </c>
      <c r="E496" s="52">
        <f t="shared" si="54"/>
        <v>0</v>
      </c>
      <c r="F496" s="51">
        <f t="shared" si="56"/>
        <v>0</v>
      </c>
      <c r="G496" s="120">
        <f t="shared" si="51"/>
        <v>0</v>
      </c>
      <c r="H496" s="121"/>
      <c r="I496" s="122"/>
      <c r="J496" s="49"/>
      <c r="L496" s="2"/>
      <c r="M496" s="2"/>
      <c r="T496" s="4">
        <f t="shared" si="52"/>
        <v>-110</v>
      </c>
      <c r="U496" s="18">
        <f t="shared" si="53"/>
        <v>8.4083333333333336E-3</v>
      </c>
    </row>
    <row r="497" spans="3:21" hidden="1" x14ac:dyDescent="0.25">
      <c r="C497" s="50">
        <f t="shared" si="55"/>
        <v>465</v>
      </c>
      <c r="D497" s="52">
        <f t="shared" si="57"/>
        <v>0</v>
      </c>
      <c r="E497" s="52">
        <f t="shared" si="54"/>
        <v>0</v>
      </c>
      <c r="F497" s="51">
        <f t="shared" si="56"/>
        <v>0</v>
      </c>
      <c r="G497" s="120">
        <f t="shared" si="51"/>
        <v>0</v>
      </c>
      <c r="H497" s="121"/>
      <c r="I497" s="122"/>
      <c r="J497" s="49"/>
      <c r="L497" s="2"/>
      <c r="M497" s="2"/>
      <c r="T497" s="4">
        <f t="shared" si="52"/>
        <v>-111</v>
      </c>
      <c r="U497" s="18">
        <f t="shared" si="53"/>
        <v>8.4083333333333336E-3</v>
      </c>
    </row>
    <row r="498" spans="3:21" hidden="1" x14ac:dyDescent="0.25">
      <c r="C498" s="50">
        <f t="shared" si="55"/>
        <v>466</v>
      </c>
      <c r="D498" s="52">
        <f t="shared" si="57"/>
        <v>0</v>
      </c>
      <c r="E498" s="52">
        <f t="shared" si="54"/>
        <v>0</v>
      </c>
      <c r="F498" s="51">
        <f t="shared" si="56"/>
        <v>0</v>
      </c>
      <c r="G498" s="120">
        <f t="shared" si="51"/>
        <v>0</v>
      </c>
      <c r="H498" s="121"/>
      <c r="I498" s="122"/>
      <c r="J498" s="49"/>
      <c r="L498" s="2"/>
      <c r="M498" s="2"/>
      <c r="T498" s="4">
        <f t="shared" si="52"/>
        <v>-112</v>
      </c>
      <c r="U498" s="18">
        <f t="shared" si="53"/>
        <v>8.4083333333333336E-3</v>
      </c>
    </row>
    <row r="499" spans="3:21" hidden="1" x14ac:dyDescent="0.25">
      <c r="C499" s="50">
        <f t="shared" si="55"/>
        <v>467</v>
      </c>
      <c r="D499" s="52">
        <f t="shared" si="57"/>
        <v>0</v>
      </c>
      <c r="E499" s="52">
        <f t="shared" si="54"/>
        <v>0</v>
      </c>
      <c r="F499" s="51">
        <f t="shared" si="56"/>
        <v>0</v>
      </c>
      <c r="G499" s="120">
        <f t="shared" si="51"/>
        <v>0</v>
      </c>
      <c r="H499" s="121"/>
      <c r="I499" s="122"/>
      <c r="J499" s="49"/>
      <c r="L499" s="2"/>
      <c r="M499" s="2"/>
      <c r="T499" s="4">
        <f t="shared" si="52"/>
        <v>-113</v>
      </c>
      <c r="U499" s="18">
        <f t="shared" si="53"/>
        <v>8.4083333333333336E-3</v>
      </c>
    </row>
    <row r="500" spans="3:21" hidden="1" x14ac:dyDescent="0.25">
      <c r="C500" s="50">
        <f t="shared" si="55"/>
        <v>468</v>
      </c>
      <c r="D500" s="52">
        <f t="shared" si="57"/>
        <v>0</v>
      </c>
      <c r="E500" s="52">
        <f t="shared" si="54"/>
        <v>0</v>
      </c>
      <c r="F500" s="51">
        <f t="shared" si="56"/>
        <v>0</v>
      </c>
      <c r="G500" s="120">
        <f t="shared" si="51"/>
        <v>0</v>
      </c>
      <c r="H500" s="121"/>
      <c r="I500" s="122"/>
      <c r="J500" s="49"/>
      <c r="L500" s="2"/>
      <c r="M500" s="2"/>
      <c r="T500" s="4">
        <f t="shared" si="52"/>
        <v>-114</v>
      </c>
      <c r="U500" s="18">
        <f t="shared" si="53"/>
        <v>8.4083333333333336E-3</v>
      </c>
    </row>
    <row r="501" spans="3:21" hidden="1" x14ac:dyDescent="0.25">
      <c r="C501" s="50">
        <f t="shared" si="55"/>
        <v>469</v>
      </c>
      <c r="D501" s="52">
        <f t="shared" si="57"/>
        <v>0</v>
      </c>
      <c r="E501" s="52">
        <f t="shared" si="54"/>
        <v>0</v>
      </c>
      <c r="F501" s="51">
        <f t="shared" si="56"/>
        <v>0</v>
      </c>
      <c r="G501" s="120">
        <f t="shared" si="51"/>
        <v>0</v>
      </c>
      <c r="H501" s="121"/>
      <c r="I501" s="122"/>
      <c r="J501" s="49"/>
      <c r="L501" s="2"/>
      <c r="M501" s="2"/>
      <c r="T501" s="4">
        <f t="shared" si="52"/>
        <v>-115</v>
      </c>
      <c r="U501" s="18">
        <f t="shared" si="53"/>
        <v>8.4083333333333336E-3</v>
      </c>
    </row>
    <row r="502" spans="3:21" hidden="1" x14ac:dyDescent="0.25">
      <c r="C502" s="50">
        <f t="shared" si="55"/>
        <v>470</v>
      </c>
      <c r="D502" s="52">
        <f t="shared" si="57"/>
        <v>0</v>
      </c>
      <c r="E502" s="52">
        <f t="shared" si="54"/>
        <v>0</v>
      </c>
      <c r="F502" s="51">
        <f t="shared" si="56"/>
        <v>0</v>
      </c>
      <c r="G502" s="120">
        <f t="shared" si="51"/>
        <v>0</v>
      </c>
      <c r="H502" s="121"/>
      <c r="I502" s="122"/>
      <c r="J502" s="49"/>
      <c r="L502" s="2"/>
      <c r="M502" s="2"/>
      <c r="T502" s="4">
        <f t="shared" si="52"/>
        <v>-116</v>
      </c>
      <c r="U502" s="18">
        <f t="shared" si="53"/>
        <v>8.4083333333333336E-3</v>
      </c>
    </row>
    <row r="503" spans="3:21" hidden="1" x14ac:dyDescent="0.25">
      <c r="C503" s="50">
        <f t="shared" si="55"/>
        <v>471</v>
      </c>
      <c r="D503" s="52">
        <f t="shared" si="57"/>
        <v>0</v>
      </c>
      <c r="E503" s="52">
        <f t="shared" si="54"/>
        <v>0</v>
      </c>
      <c r="F503" s="51">
        <f t="shared" si="56"/>
        <v>0</v>
      </c>
      <c r="G503" s="120">
        <f t="shared" si="51"/>
        <v>0</v>
      </c>
      <c r="H503" s="121"/>
      <c r="I503" s="122"/>
      <c r="J503" s="49"/>
      <c r="L503" s="2"/>
      <c r="M503" s="2"/>
      <c r="T503" s="4">
        <f t="shared" si="52"/>
        <v>-117</v>
      </c>
      <c r="U503" s="18">
        <f t="shared" si="53"/>
        <v>8.4083333333333336E-3</v>
      </c>
    </row>
    <row r="504" spans="3:21" hidden="1" x14ac:dyDescent="0.25">
      <c r="C504" s="50">
        <f t="shared" si="55"/>
        <v>472</v>
      </c>
      <c r="D504" s="52">
        <f t="shared" si="57"/>
        <v>0</v>
      </c>
      <c r="E504" s="52">
        <f t="shared" si="54"/>
        <v>0</v>
      </c>
      <c r="F504" s="51">
        <f t="shared" si="56"/>
        <v>0</v>
      </c>
      <c r="G504" s="120">
        <f t="shared" si="51"/>
        <v>0</v>
      </c>
      <c r="H504" s="121"/>
      <c r="I504" s="122"/>
      <c r="J504" s="49"/>
      <c r="L504" s="2"/>
      <c r="M504" s="2"/>
      <c r="T504" s="4">
        <f t="shared" si="52"/>
        <v>-118</v>
      </c>
      <c r="U504" s="18">
        <f t="shared" si="53"/>
        <v>8.4083333333333336E-3</v>
      </c>
    </row>
    <row r="505" spans="3:21" hidden="1" x14ac:dyDescent="0.25">
      <c r="C505" s="50">
        <f t="shared" si="55"/>
        <v>473</v>
      </c>
      <c r="D505" s="52">
        <f t="shared" si="57"/>
        <v>0</v>
      </c>
      <c r="E505" s="52">
        <f t="shared" si="54"/>
        <v>0</v>
      </c>
      <c r="F505" s="51">
        <f t="shared" si="56"/>
        <v>0</v>
      </c>
      <c r="G505" s="120">
        <f t="shared" si="51"/>
        <v>0</v>
      </c>
      <c r="H505" s="121"/>
      <c r="I505" s="122"/>
      <c r="J505" s="49"/>
      <c r="L505" s="2"/>
      <c r="M505" s="2"/>
      <c r="T505" s="4">
        <f t="shared" si="52"/>
        <v>-119</v>
      </c>
      <c r="U505" s="18">
        <f t="shared" si="53"/>
        <v>8.4083333333333336E-3</v>
      </c>
    </row>
    <row r="506" spans="3:21" hidden="1" x14ac:dyDescent="0.25">
      <c r="C506" s="50">
        <f t="shared" si="55"/>
        <v>474</v>
      </c>
      <c r="D506" s="52">
        <f t="shared" si="57"/>
        <v>0</v>
      </c>
      <c r="E506" s="52">
        <f t="shared" si="54"/>
        <v>0</v>
      </c>
      <c r="F506" s="51">
        <f t="shared" si="56"/>
        <v>0</v>
      </c>
      <c r="G506" s="120">
        <f t="shared" si="51"/>
        <v>0</v>
      </c>
      <c r="H506" s="121"/>
      <c r="I506" s="122"/>
      <c r="J506" s="49"/>
      <c r="L506" s="2"/>
      <c r="M506" s="2"/>
      <c r="T506" s="4">
        <f t="shared" si="52"/>
        <v>-120</v>
      </c>
      <c r="U506" s="18">
        <f t="shared" si="53"/>
        <v>8.4083333333333336E-3</v>
      </c>
    </row>
    <row r="507" spans="3:21" hidden="1" x14ac:dyDescent="0.25">
      <c r="C507" s="50">
        <f t="shared" si="55"/>
        <v>475</v>
      </c>
      <c r="D507" s="52">
        <f t="shared" si="57"/>
        <v>0</v>
      </c>
      <c r="E507" s="52">
        <f t="shared" si="54"/>
        <v>0</v>
      </c>
      <c r="F507" s="51">
        <f t="shared" si="56"/>
        <v>0</v>
      </c>
      <c r="G507" s="120">
        <f t="shared" si="51"/>
        <v>0</v>
      </c>
      <c r="H507" s="121"/>
      <c r="I507" s="122"/>
      <c r="J507" s="49"/>
      <c r="L507" s="2"/>
      <c r="M507" s="2"/>
      <c r="T507" s="4">
        <f t="shared" si="52"/>
        <v>-121</v>
      </c>
      <c r="U507" s="18">
        <f t="shared" si="53"/>
        <v>8.4083333333333336E-3</v>
      </c>
    </row>
    <row r="508" spans="3:21" hidden="1" x14ac:dyDescent="0.25">
      <c r="C508" s="50">
        <f t="shared" si="55"/>
        <v>476</v>
      </c>
      <c r="D508" s="52">
        <f t="shared" si="57"/>
        <v>0</v>
      </c>
      <c r="E508" s="52">
        <f t="shared" si="54"/>
        <v>0</v>
      </c>
      <c r="F508" s="51">
        <f t="shared" si="56"/>
        <v>0</v>
      </c>
      <c r="G508" s="120">
        <f t="shared" si="51"/>
        <v>0</v>
      </c>
      <c r="H508" s="121"/>
      <c r="I508" s="122"/>
      <c r="J508" s="49"/>
      <c r="L508" s="2"/>
      <c r="M508" s="2"/>
      <c r="T508" s="4">
        <f t="shared" si="52"/>
        <v>-122</v>
      </c>
      <c r="U508" s="18">
        <f t="shared" si="53"/>
        <v>8.4083333333333336E-3</v>
      </c>
    </row>
    <row r="509" spans="3:21" hidden="1" x14ac:dyDescent="0.25">
      <c r="C509" s="50">
        <f t="shared" si="55"/>
        <v>477</v>
      </c>
      <c r="D509" s="52">
        <f t="shared" si="57"/>
        <v>0</v>
      </c>
      <c r="E509" s="52">
        <f t="shared" si="54"/>
        <v>0</v>
      </c>
      <c r="F509" s="51">
        <f t="shared" si="56"/>
        <v>0</v>
      </c>
      <c r="G509" s="120">
        <f t="shared" si="51"/>
        <v>0</v>
      </c>
      <c r="H509" s="121"/>
      <c r="I509" s="122"/>
      <c r="J509" s="49"/>
      <c r="L509" s="2"/>
      <c r="M509" s="2"/>
      <c r="T509" s="4">
        <f t="shared" si="52"/>
        <v>-123</v>
      </c>
      <c r="U509" s="18">
        <f t="shared" si="53"/>
        <v>8.4083333333333336E-3</v>
      </c>
    </row>
    <row r="510" spans="3:21" hidden="1" x14ac:dyDescent="0.25">
      <c r="C510" s="50">
        <f t="shared" si="55"/>
        <v>478</v>
      </c>
      <c r="D510" s="52">
        <f t="shared" si="57"/>
        <v>0</v>
      </c>
      <c r="E510" s="52">
        <f t="shared" si="54"/>
        <v>0</v>
      </c>
      <c r="F510" s="51">
        <f t="shared" si="56"/>
        <v>0</v>
      </c>
      <c r="G510" s="120">
        <f t="shared" si="51"/>
        <v>0</v>
      </c>
      <c r="H510" s="121"/>
      <c r="I510" s="122"/>
      <c r="J510" s="49"/>
      <c r="L510" s="2"/>
      <c r="M510" s="2"/>
      <c r="T510" s="4">
        <f t="shared" si="52"/>
        <v>-124</v>
      </c>
      <c r="U510" s="18">
        <f t="shared" si="53"/>
        <v>8.4083333333333336E-3</v>
      </c>
    </row>
    <row r="511" spans="3:21" hidden="1" x14ac:dyDescent="0.25">
      <c r="C511" s="50">
        <f t="shared" si="55"/>
        <v>479</v>
      </c>
      <c r="D511" s="52">
        <f t="shared" si="57"/>
        <v>0</v>
      </c>
      <c r="E511" s="52">
        <f t="shared" si="54"/>
        <v>0</v>
      </c>
      <c r="F511" s="51">
        <f t="shared" si="56"/>
        <v>0</v>
      </c>
      <c r="G511" s="120">
        <f t="shared" si="51"/>
        <v>0</v>
      </c>
      <c r="H511" s="121"/>
      <c r="I511" s="122"/>
      <c r="J511" s="49"/>
      <c r="L511" s="2"/>
      <c r="M511" s="2"/>
      <c r="T511" s="4">
        <f t="shared" si="52"/>
        <v>-125</v>
      </c>
      <c r="U511" s="18">
        <f t="shared" si="53"/>
        <v>8.4083333333333336E-3</v>
      </c>
    </row>
    <row r="512" spans="3:21" hidden="1" x14ac:dyDescent="0.25">
      <c r="C512" s="50">
        <f t="shared" si="55"/>
        <v>480</v>
      </c>
      <c r="D512" s="52">
        <f t="shared" si="57"/>
        <v>0</v>
      </c>
      <c r="E512" s="52">
        <f t="shared" si="54"/>
        <v>0</v>
      </c>
      <c r="F512" s="51">
        <f t="shared" si="56"/>
        <v>0</v>
      </c>
      <c r="G512" s="120">
        <f t="shared" si="51"/>
        <v>0</v>
      </c>
      <c r="H512" s="121"/>
      <c r="I512" s="122"/>
      <c r="J512" s="49"/>
      <c r="L512" s="2"/>
      <c r="M512" s="2"/>
      <c r="T512" s="4">
        <f t="shared" si="52"/>
        <v>-126</v>
      </c>
      <c r="U512" s="18">
        <f t="shared" si="53"/>
        <v>8.4083333333333336E-3</v>
      </c>
    </row>
    <row r="513" spans="3:21" hidden="1" x14ac:dyDescent="0.25">
      <c r="C513" s="50">
        <f t="shared" si="55"/>
        <v>481</v>
      </c>
      <c r="D513" s="52">
        <f t="shared" si="57"/>
        <v>0</v>
      </c>
      <c r="E513" s="52">
        <f t="shared" si="54"/>
        <v>0</v>
      </c>
      <c r="F513" s="51">
        <f t="shared" si="56"/>
        <v>0</v>
      </c>
      <c r="G513" s="120">
        <f t="shared" si="51"/>
        <v>0</v>
      </c>
      <c r="H513" s="121"/>
      <c r="I513" s="122"/>
      <c r="J513" s="49"/>
      <c r="L513" s="2"/>
      <c r="M513" s="2"/>
      <c r="T513" s="4">
        <f t="shared" si="52"/>
        <v>-127</v>
      </c>
      <c r="U513" s="18">
        <f t="shared" si="53"/>
        <v>8.4083333333333336E-3</v>
      </c>
    </row>
    <row r="514" spans="3:21" hidden="1" x14ac:dyDescent="0.25">
      <c r="C514" s="50">
        <f t="shared" si="55"/>
        <v>482</v>
      </c>
      <c r="D514" s="52">
        <f t="shared" si="57"/>
        <v>0</v>
      </c>
      <c r="E514" s="52">
        <f t="shared" si="54"/>
        <v>0</v>
      </c>
      <c r="F514" s="51">
        <f t="shared" si="56"/>
        <v>0</v>
      </c>
      <c r="G514" s="120">
        <f t="shared" si="51"/>
        <v>0</v>
      </c>
      <c r="H514" s="121"/>
      <c r="I514" s="122"/>
      <c r="J514" s="49"/>
      <c r="L514" s="2"/>
      <c r="M514" s="2"/>
      <c r="T514" s="4">
        <f t="shared" si="52"/>
        <v>-128</v>
      </c>
      <c r="U514" s="18">
        <f t="shared" si="53"/>
        <v>8.4083333333333336E-3</v>
      </c>
    </row>
    <row r="515" spans="3:21" hidden="1" x14ac:dyDescent="0.25">
      <c r="C515" s="50">
        <f t="shared" si="55"/>
        <v>483</v>
      </c>
      <c r="D515" s="52">
        <f t="shared" si="57"/>
        <v>0</v>
      </c>
      <c r="E515" s="52">
        <f t="shared" si="54"/>
        <v>0</v>
      </c>
      <c r="F515" s="51">
        <f t="shared" si="56"/>
        <v>0</v>
      </c>
      <c r="G515" s="120">
        <f t="shared" si="51"/>
        <v>0</v>
      </c>
      <c r="H515" s="121"/>
      <c r="I515" s="122"/>
      <c r="J515" s="49"/>
      <c r="L515" s="2"/>
      <c r="M515" s="2"/>
      <c r="T515" s="4">
        <f t="shared" si="52"/>
        <v>-129</v>
      </c>
      <c r="U515" s="18">
        <f t="shared" si="53"/>
        <v>8.4083333333333336E-3</v>
      </c>
    </row>
    <row r="516" spans="3:21" hidden="1" x14ac:dyDescent="0.25">
      <c r="C516" s="50">
        <f t="shared" si="55"/>
        <v>484</v>
      </c>
      <c r="D516" s="52">
        <f t="shared" si="57"/>
        <v>0</v>
      </c>
      <c r="E516" s="52">
        <f t="shared" si="54"/>
        <v>0</v>
      </c>
      <c r="F516" s="51">
        <f t="shared" si="56"/>
        <v>0</v>
      </c>
      <c r="G516" s="120">
        <f t="shared" si="51"/>
        <v>0</v>
      </c>
      <c r="H516" s="121"/>
      <c r="I516" s="122"/>
      <c r="J516" s="49"/>
      <c r="L516" s="2"/>
      <c r="M516" s="2"/>
      <c r="T516" s="4">
        <f t="shared" si="52"/>
        <v>-130</v>
      </c>
      <c r="U516" s="18">
        <f t="shared" si="53"/>
        <v>8.4083333333333336E-3</v>
      </c>
    </row>
    <row r="517" spans="3:21" hidden="1" x14ac:dyDescent="0.25">
      <c r="C517" s="50">
        <f t="shared" si="55"/>
        <v>485</v>
      </c>
      <c r="D517" s="52">
        <f t="shared" si="57"/>
        <v>0</v>
      </c>
      <c r="E517" s="52">
        <f t="shared" si="54"/>
        <v>0</v>
      </c>
      <c r="F517" s="51">
        <f t="shared" si="56"/>
        <v>0</v>
      </c>
      <c r="G517" s="120">
        <f t="shared" si="51"/>
        <v>0</v>
      </c>
      <c r="H517" s="121"/>
      <c r="I517" s="122"/>
      <c r="J517" s="49"/>
      <c r="L517" s="2"/>
      <c r="M517" s="2"/>
      <c r="T517" s="4">
        <f t="shared" si="52"/>
        <v>-131</v>
      </c>
      <c r="U517" s="18">
        <f t="shared" si="53"/>
        <v>8.4083333333333336E-3</v>
      </c>
    </row>
    <row r="518" spans="3:21" hidden="1" x14ac:dyDescent="0.25">
      <c r="C518" s="50">
        <f t="shared" si="55"/>
        <v>486</v>
      </c>
      <c r="D518" s="52">
        <f t="shared" si="57"/>
        <v>0</v>
      </c>
      <c r="E518" s="52">
        <f t="shared" si="54"/>
        <v>0</v>
      </c>
      <c r="F518" s="51">
        <f t="shared" si="56"/>
        <v>0</v>
      </c>
      <c r="G518" s="120">
        <f t="shared" si="51"/>
        <v>0</v>
      </c>
      <c r="H518" s="121"/>
      <c r="I518" s="122"/>
      <c r="J518" s="49"/>
      <c r="L518" s="2"/>
      <c r="M518" s="2"/>
      <c r="T518" s="4">
        <f t="shared" si="52"/>
        <v>-132</v>
      </c>
      <c r="U518" s="18">
        <f t="shared" si="53"/>
        <v>8.4083333333333336E-3</v>
      </c>
    </row>
    <row r="519" spans="3:21" hidden="1" x14ac:dyDescent="0.25">
      <c r="C519" s="50">
        <f t="shared" si="55"/>
        <v>487</v>
      </c>
      <c r="D519" s="52">
        <f t="shared" si="57"/>
        <v>0</v>
      </c>
      <c r="E519" s="52">
        <f t="shared" si="54"/>
        <v>0</v>
      </c>
      <c r="F519" s="51">
        <f t="shared" si="56"/>
        <v>0</v>
      </c>
      <c r="G519" s="120">
        <f t="shared" si="51"/>
        <v>0</v>
      </c>
      <c r="H519" s="121"/>
      <c r="I519" s="122"/>
      <c r="J519" s="49"/>
      <c r="L519" s="2"/>
      <c r="M519" s="2"/>
      <c r="T519" s="4">
        <f t="shared" si="52"/>
        <v>-133</v>
      </c>
      <c r="U519" s="18">
        <f t="shared" si="53"/>
        <v>8.4083333333333336E-3</v>
      </c>
    </row>
    <row r="520" spans="3:21" hidden="1" x14ac:dyDescent="0.25">
      <c r="C520" s="50">
        <f t="shared" si="55"/>
        <v>488</v>
      </c>
      <c r="D520" s="52">
        <f t="shared" si="57"/>
        <v>0</v>
      </c>
      <c r="E520" s="52">
        <f t="shared" si="54"/>
        <v>0</v>
      </c>
      <c r="F520" s="51">
        <f t="shared" si="56"/>
        <v>0</v>
      </c>
      <c r="G520" s="120">
        <f t="shared" ref="G520:G583" si="58">ROUND(IF(D520&lt;=F519,D520+E520,IF($T$15=1,D520*(U515/(1-(1+U515)^-(T515-0))),$D$28*($U$28/(1-(1+$U$28)^-($T$28-0))))),0)</f>
        <v>0</v>
      </c>
      <c r="H520" s="121"/>
      <c r="I520" s="122"/>
      <c r="J520" s="49"/>
      <c r="L520" s="2"/>
      <c r="M520" s="2"/>
      <c r="T520" s="4">
        <f t="shared" si="52"/>
        <v>-134</v>
      </c>
      <c r="U520" s="18">
        <f t="shared" si="53"/>
        <v>8.4083333333333336E-3</v>
      </c>
    </row>
    <row r="521" spans="3:21" hidden="1" x14ac:dyDescent="0.25">
      <c r="C521" s="50">
        <f t="shared" si="55"/>
        <v>489</v>
      </c>
      <c r="D521" s="52">
        <f t="shared" si="57"/>
        <v>0</v>
      </c>
      <c r="E521" s="52">
        <f t="shared" si="54"/>
        <v>0</v>
      </c>
      <c r="F521" s="51">
        <f t="shared" si="56"/>
        <v>0</v>
      </c>
      <c r="G521" s="120">
        <f t="shared" si="58"/>
        <v>0</v>
      </c>
      <c r="H521" s="121"/>
      <c r="I521" s="122"/>
      <c r="J521" s="49"/>
      <c r="L521" s="2"/>
      <c r="M521" s="2"/>
      <c r="T521" s="4">
        <f t="shared" si="52"/>
        <v>-135</v>
      </c>
      <c r="U521" s="18">
        <f t="shared" si="53"/>
        <v>8.4083333333333336E-3</v>
      </c>
    </row>
    <row r="522" spans="3:21" hidden="1" x14ac:dyDescent="0.25">
      <c r="C522" s="50">
        <f t="shared" si="55"/>
        <v>490</v>
      </c>
      <c r="D522" s="52">
        <f t="shared" si="57"/>
        <v>0</v>
      </c>
      <c r="E522" s="52">
        <f t="shared" si="54"/>
        <v>0</v>
      </c>
      <c r="F522" s="51">
        <f t="shared" si="56"/>
        <v>0</v>
      </c>
      <c r="G522" s="120">
        <f t="shared" si="58"/>
        <v>0</v>
      </c>
      <c r="H522" s="121"/>
      <c r="I522" s="122"/>
      <c r="J522" s="49"/>
      <c r="L522" s="2"/>
      <c r="M522" s="2"/>
      <c r="T522" s="4">
        <f t="shared" si="52"/>
        <v>-136</v>
      </c>
      <c r="U522" s="18">
        <f t="shared" si="53"/>
        <v>8.4083333333333336E-3</v>
      </c>
    </row>
    <row r="523" spans="3:21" hidden="1" x14ac:dyDescent="0.25">
      <c r="C523" s="50">
        <f t="shared" si="55"/>
        <v>491</v>
      </c>
      <c r="D523" s="52">
        <f t="shared" si="57"/>
        <v>0</v>
      </c>
      <c r="E523" s="52">
        <f t="shared" si="54"/>
        <v>0</v>
      </c>
      <c r="F523" s="51">
        <f t="shared" si="56"/>
        <v>0</v>
      </c>
      <c r="G523" s="120">
        <f t="shared" si="58"/>
        <v>0</v>
      </c>
      <c r="H523" s="121"/>
      <c r="I523" s="122"/>
      <c r="J523" s="49"/>
      <c r="L523" s="2"/>
      <c r="M523" s="2"/>
      <c r="T523" s="4">
        <f t="shared" si="52"/>
        <v>-137</v>
      </c>
      <c r="U523" s="18">
        <f t="shared" si="53"/>
        <v>8.4083333333333336E-3</v>
      </c>
    </row>
    <row r="524" spans="3:21" hidden="1" x14ac:dyDescent="0.25">
      <c r="C524" s="50">
        <f t="shared" si="55"/>
        <v>492</v>
      </c>
      <c r="D524" s="52">
        <f t="shared" si="57"/>
        <v>0</v>
      </c>
      <c r="E524" s="52">
        <f t="shared" si="54"/>
        <v>0</v>
      </c>
      <c r="F524" s="51">
        <f t="shared" si="56"/>
        <v>0</v>
      </c>
      <c r="G524" s="120">
        <f t="shared" si="58"/>
        <v>0</v>
      </c>
      <c r="H524" s="121"/>
      <c r="I524" s="122"/>
      <c r="J524" s="49"/>
      <c r="L524" s="2"/>
      <c r="M524" s="2"/>
      <c r="T524" s="4">
        <f t="shared" si="52"/>
        <v>-138</v>
      </c>
      <c r="U524" s="18">
        <f t="shared" si="53"/>
        <v>8.4083333333333336E-3</v>
      </c>
    </row>
    <row r="525" spans="3:21" hidden="1" x14ac:dyDescent="0.25">
      <c r="C525" s="50">
        <f t="shared" si="55"/>
        <v>493</v>
      </c>
      <c r="D525" s="52">
        <f t="shared" si="57"/>
        <v>0</v>
      </c>
      <c r="E525" s="52">
        <f t="shared" si="54"/>
        <v>0</v>
      </c>
      <c r="F525" s="51">
        <f t="shared" si="56"/>
        <v>0</v>
      </c>
      <c r="G525" s="120">
        <f t="shared" si="58"/>
        <v>0</v>
      </c>
      <c r="H525" s="121"/>
      <c r="I525" s="122"/>
      <c r="J525" s="49"/>
      <c r="L525" s="2"/>
      <c r="M525" s="2"/>
      <c r="T525" s="4">
        <f t="shared" si="52"/>
        <v>-139</v>
      </c>
      <c r="U525" s="18">
        <f t="shared" si="53"/>
        <v>8.4083333333333336E-3</v>
      </c>
    </row>
    <row r="526" spans="3:21" hidden="1" x14ac:dyDescent="0.25">
      <c r="C526" s="50">
        <f t="shared" si="55"/>
        <v>494</v>
      </c>
      <c r="D526" s="52">
        <f t="shared" si="57"/>
        <v>0</v>
      </c>
      <c r="E526" s="52">
        <f t="shared" si="54"/>
        <v>0</v>
      </c>
      <c r="F526" s="51">
        <f t="shared" si="56"/>
        <v>0</v>
      </c>
      <c r="G526" s="120">
        <f t="shared" si="58"/>
        <v>0</v>
      </c>
      <c r="H526" s="121"/>
      <c r="I526" s="122"/>
      <c r="J526" s="49"/>
      <c r="L526" s="2"/>
      <c r="M526" s="2"/>
      <c r="T526" s="4">
        <f t="shared" si="52"/>
        <v>-140</v>
      </c>
      <c r="U526" s="18">
        <f t="shared" si="53"/>
        <v>8.4083333333333336E-3</v>
      </c>
    </row>
    <row r="527" spans="3:21" hidden="1" x14ac:dyDescent="0.25">
      <c r="C527" s="50">
        <f t="shared" si="55"/>
        <v>495</v>
      </c>
      <c r="D527" s="52">
        <f t="shared" si="57"/>
        <v>0</v>
      </c>
      <c r="E527" s="52">
        <f t="shared" si="54"/>
        <v>0</v>
      </c>
      <c r="F527" s="51">
        <f t="shared" si="56"/>
        <v>0</v>
      </c>
      <c r="G527" s="120">
        <f t="shared" si="58"/>
        <v>0</v>
      </c>
      <c r="H527" s="121"/>
      <c r="I527" s="122"/>
      <c r="J527" s="49"/>
      <c r="L527" s="2"/>
      <c r="M527" s="2"/>
      <c r="T527" s="4">
        <f t="shared" si="52"/>
        <v>-141</v>
      </c>
      <c r="U527" s="18">
        <f t="shared" si="53"/>
        <v>8.4083333333333336E-3</v>
      </c>
    </row>
    <row r="528" spans="3:21" hidden="1" x14ac:dyDescent="0.25">
      <c r="C528" s="50">
        <f t="shared" si="55"/>
        <v>496</v>
      </c>
      <c r="D528" s="52">
        <f t="shared" si="57"/>
        <v>0</v>
      </c>
      <c r="E528" s="52">
        <f t="shared" si="54"/>
        <v>0</v>
      </c>
      <c r="F528" s="51">
        <f t="shared" si="56"/>
        <v>0</v>
      </c>
      <c r="G528" s="120">
        <f t="shared" si="58"/>
        <v>0</v>
      </c>
      <c r="H528" s="121"/>
      <c r="I528" s="122"/>
      <c r="J528" s="49"/>
      <c r="L528" s="2"/>
      <c r="M528" s="2"/>
      <c r="T528" s="4">
        <f t="shared" si="52"/>
        <v>-142</v>
      </c>
      <c r="U528" s="18">
        <f t="shared" si="53"/>
        <v>8.4083333333333336E-3</v>
      </c>
    </row>
    <row r="529" spans="3:21" hidden="1" x14ac:dyDescent="0.25">
      <c r="C529" s="50">
        <f t="shared" si="55"/>
        <v>497</v>
      </c>
      <c r="D529" s="52">
        <f t="shared" si="57"/>
        <v>0</v>
      </c>
      <c r="E529" s="52">
        <f t="shared" si="54"/>
        <v>0</v>
      </c>
      <c r="F529" s="51">
        <f t="shared" si="56"/>
        <v>0</v>
      </c>
      <c r="G529" s="120">
        <f t="shared" si="58"/>
        <v>0</v>
      </c>
      <c r="H529" s="121"/>
      <c r="I529" s="122"/>
      <c r="J529" s="49"/>
      <c r="L529" s="2"/>
      <c r="M529" s="2"/>
      <c r="T529" s="4">
        <f t="shared" si="52"/>
        <v>-143</v>
      </c>
      <c r="U529" s="18">
        <f t="shared" si="53"/>
        <v>8.4083333333333336E-3</v>
      </c>
    </row>
    <row r="530" spans="3:21" hidden="1" x14ac:dyDescent="0.25">
      <c r="C530" s="50">
        <f t="shared" si="55"/>
        <v>498</v>
      </c>
      <c r="D530" s="52">
        <f t="shared" si="57"/>
        <v>0</v>
      </c>
      <c r="E530" s="52">
        <f t="shared" si="54"/>
        <v>0</v>
      </c>
      <c r="F530" s="51">
        <f t="shared" si="56"/>
        <v>0</v>
      </c>
      <c r="G530" s="120">
        <f t="shared" si="58"/>
        <v>0</v>
      </c>
      <c r="H530" s="121"/>
      <c r="I530" s="122"/>
      <c r="J530" s="49"/>
      <c r="L530" s="2"/>
      <c r="M530" s="2"/>
      <c r="T530" s="4">
        <f t="shared" si="52"/>
        <v>-144</v>
      </c>
      <c r="U530" s="18">
        <f t="shared" si="53"/>
        <v>8.4083333333333336E-3</v>
      </c>
    </row>
    <row r="531" spans="3:21" hidden="1" x14ac:dyDescent="0.25">
      <c r="C531" s="50">
        <f t="shared" si="55"/>
        <v>499</v>
      </c>
      <c r="D531" s="52">
        <f t="shared" si="57"/>
        <v>0</v>
      </c>
      <c r="E531" s="52">
        <f t="shared" si="54"/>
        <v>0</v>
      </c>
      <c r="F531" s="51">
        <f t="shared" si="56"/>
        <v>0</v>
      </c>
      <c r="G531" s="120">
        <f t="shared" si="58"/>
        <v>0</v>
      </c>
      <c r="H531" s="121"/>
      <c r="I531" s="122"/>
      <c r="J531" s="49"/>
      <c r="L531" s="2"/>
      <c r="M531" s="2"/>
      <c r="T531" s="4">
        <f t="shared" si="52"/>
        <v>-145</v>
      </c>
      <c r="U531" s="18">
        <f t="shared" si="53"/>
        <v>8.4083333333333336E-3</v>
      </c>
    </row>
    <row r="532" spans="3:21" hidden="1" x14ac:dyDescent="0.25">
      <c r="C532" s="50">
        <f t="shared" si="55"/>
        <v>500</v>
      </c>
      <c r="D532" s="52">
        <f t="shared" si="57"/>
        <v>0</v>
      </c>
      <c r="E532" s="52">
        <f t="shared" si="54"/>
        <v>0</v>
      </c>
      <c r="F532" s="51">
        <f t="shared" si="56"/>
        <v>0</v>
      </c>
      <c r="G532" s="120">
        <f t="shared" si="58"/>
        <v>0</v>
      </c>
      <c r="H532" s="121"/>
      <c r="I532" s="122"/>
      <c r="J532" s="49"/>
      <c r="L532" s="2"/>
      <c r="M532" s="2"/>
      <c r="T532" s="4">
        <f t="shared" si="52"/>
        <v>-146</v>
      </c>
      <c r="U532" s="18">
        <f t="shared" si="53"/>
        <v>8.4083333333333336E-3</v>
      </c>
    </row>
    <row r="533" spans="3:21" hidden="1" x14ac:dyDescent="0.25">
      <c r="C533" s="50">
        <f t="shared" si="55"/>
        <v>501</v>
      </c>
      <c r="D533" s="52">
        <f t="shared" si="57"/>
        <v>0</v>
      </c>
      <c r="E533" s="52">
        <f t="shared" si="54"/>
        <v>0</v>
      </c>
      <c r="F533" s="51">
        <f t="shared" si="56"/>
        <v>0</v>
      </c>
      <c r="G533" s="120">
        <f t="shared" si="58"/>
        <v>0</v>
      </c>
      <c r="H533" s="121"/>
      <c r="I533" s="122"/>
      <c r="J533" s="49"/>
      <c r="L533" s="2"/>
      <c r="M533" s="2"/>
      <c r="T533" s="4">
        <f t="shared" si="52"/>
        <v>-147</v>
      </c>
      <c r="U533" s="18">
        <f t="shared" si="53"/>
        <v>8.4083333333333336E-3</v>
      </c>
    </row>
    <row r="534" spans="3:21" hidden="1" x14ac:dyDescent="0.25">
      <c r="C534" s="50">
        <f t="shared" si="55"/>
        <v>502</v>
      </c>
      <c r="D534" s="52">
        <f t="shared" si="57"/>
        <v>0</v>
      </c>
      <c r="E534" s="52">
        <f t="shared" si="54"/>
        <v>0</v>
      </c>
      <c r="F534" s="51">
        <f t="shared" si="56"/>
        <v>0</v>
      </c>
      <c r="G534" s="120">
        <f t="shared" si="58"/>
        <v>0</v>
      </c>
      <c r="H534" s="121"/>
      <c r="I534" s="122"/>
      <c r="J534" s="49"/>
      <c r="L534" s="2"/>
      <c r="M534" s="2"/>
      <c r="T534" s="4">
        <f t="shared" si="52"/>
        <v>-148</v>
      </c>
      <c r="U534" s="18">
        <f t="shared" si="53"/>
        <v>8.4083333333333336E-3</v>
      </c>
    </row>
    <row r="535" spans="3:21" hidden="1" x14ac:dyDescent="0.25">
      <c r="C535" s="50">
        <f t="shared" si="55"/>
        <v>503</v>
      </c>
      <c r="D535" s="52">
        <f t="shared" si="57"/>
        <v>0</v>
      </c>
      <c r="E535" s="52">
        <f t="shared" si="54"/>
        <v>0</v>
      </c>
      <c r="F535" s="51">
        <f t="shared" si="56"/>
        <v>0</v>
      </c>
      <c r="G535" s="120">
        <f t="shared" si="58"/>
        <v>0</v>
      </c>
      <c r="H535" s="121"/>
      <c r="I535" s="122"/>
      <c r="J535" s="49"/>
      <c r="L535" s="2"/>
      <c r="M535" s="2"/>
      <c r="T535" s="4">
        <f t="shared" si="52"/>
        <v>-149</v>
      </c>
      <c r="U535" s="18">
        <f t="shared" si="53"/>
        <v>8.4083333333333336E-3</v>
      </c>
    </row>
    <row r="536" spans="3:21" hidden="1" x14ac:dyDescent="0.25">
      <c r="C536" s="50">
        <f t="shared" si="55"/>
        <v>504</v>
      </c>
      <c r="D536" s="52">
        <f t="shared" si="57"/>
        <v>0</v>
      </c>
      <c r="E536" s="52">
        <f t="shared" si="54"/>
        <v>0</v>
      </c>
      <c r="F536" s="51">
        <f t="shared" si="56"/>
        <v>0</v>
      </c>
      <c r="G536" s="120">
        <f t="shared" si="58"/>
        <v>0</v>
      </c>
      <c r="H536" s="121"/>
      <c r="I536" s="122"/>
      <c r="J536" s="49"/>
      <c r="L536" s="2"/>
      <c r="M536" s="2"/>
      <c r="T536" s="4">
        <f t="shared" si="52"/>
        <v>-150</v>
      </c>
      <c r="U536" s="18">
        <f t="shared" si="53"/>
        <v>8.4083333333333336E-3</v>
      </c>
    </row>
    <row r="537" spans="3:21" hidden="1" x14ac:dyDescent="0.25">
      <c r="C537" s="50">
        <f t="shared" si="55"/>
        <v>505</v>
      </c>
      <c r="D537" s="52">
        <f t="shared" si="57"/>
        <v>0</v>
      </c>
      <c r="E537" s="52">
        <f t="shared" si="54"/>
        <v>0</v>
      </c>
      <c r="F537" s="51">
        <f t="shared" si="56"/>
        <v>0</v>
      </c>
      <c r="G537" s="120">
        <f t="shared" si="58"/>
        <v>0</v>
      </c>
      <c r="H537" s="121"/>
      <c r="I537" s="122"/>
      <c r="J537" s="49"/>
      <c r="L537" s="2"/>
      <c r="M537" s="2"/>
      <c r="T537" s="4">
        <f t="shared" si="52"/>
        <v>-151</v>
      </c>
      <c r="U537" s="18">
        <f t="shared" si="53"/>
        <v>8.4083333333333336E-3</v>
      </c>
    </row>
    <row r="538" spans="3:21" hidden="1" x14ac:dyDescent="0.25">
      <c r="C538" s="50">
        <f t="shared" si="55"/>
        <v>506</v>
      </c>
      <c r="D538" s="52">
        <f t="shared" si="57"/>
        <v>0</v>
      </c>
      <c r="E538" s="52">
        <f t="shared" si="54"/>
        <v>0</v>
      </c>
      <c r="F538" s="51">
        <f t="shared" si="56"/>
        <v>0</v>
      </c>
      <c r="G538" s="120">
        <f t="shared" si="58"/>
        <v>0</v>
      </c>
      <c r="H538" s="121"/>
      <c r="I538" s="122"/>
      <c r="J538" s="49"/>
      <c r="L538" s="2"/>
      <c r="M538" s="2"/>
      <c r="T538" s="4">
        <f t="shared" si="52"/>
        <v>-152</v>
      </c>
      <c r="U538" s="18">
        <f t="shared" si="53"/>
        <v>8.4083333333333336E-3</v>
      </c>
    </row>
    <row r="539" spans="3:21" hidden="1" x14ac:dyDescent="0.25">
      <c r="C539" s="50">
        <f t="shared" si="55"/>
        <v>507</v>
      </c>
      <c r="D539" s="52">
        <f t="shared" si="57"/>
        <v>0</v>
      </c>
      <c r="E539" s="52">
        <f t="shared" si="54"/>
        <v>0</v>
      </c>
      <c r="F539" s="51">
        <f t="shared" si="56"/>
        <v>0</v>
      </c>
      <c r="G539" s="120">
        <f t="shared" si="58"/>
        <v>0</v>
      </c>
      <c r="H539" s="121"/>
      <c r="I539" s="122"/>
      <c r="J539" s="49"/>
      <c r="L539" s="2"/>
      <c r="M539" s="2"/>
      <c r="T539" s="4">
        <f t="shared" si="52"/>
        <v>-153</v>
      </c>
      <c r="U539" s="18">
        <f t="shared" si="53"/>
        <v>8.4083333333333336E-3</v>
      </c>
    </row>
    <row r="540" spans="3:21" hidden="1" x14ac:dyDescent="0.25">
      <c r="C540" s="50">
        <f t="shared" si="55"/>
        <v>508</v>
      </c>
      <c r="D540" s="52">
        <f t="shared" si="57"/>
        <v>0</v>
      </c>
      <c r="E540" s="52">
        <f t="shared" si="54"/>
        <v>0</v>
      </c>
      <c r="F540" s="51">
        <f t="shared" si="56"/>
        <v>0</v>
      </c>
      <c r="G540" s="120">
        <f t="shared" si="58"/>
        <v>0</v>
      </c>
      <c r="H540" s="121"/>
      <c r="I540" s="122"/>
      <c r="J540" s="49"/>
      <c r="L540" s="2"/>
      <c r="M540" s="2"/>
      <c r="T540" s="4">
        <f t="shared" si="52"/>
        <v>-154</v>
      </c>
      <c r="U540" s="18">
        <f t="shared" si="53"/>
        <v>8.4083333333333336E-3</v>
      </c>
    </row>
    <row r="541" spans="3:21" hidden="1" x14ac:dyDescent="0.25">
      <c r="C541" s="50">
        <f t="shared" si="55"/>
        <v>509</v>
      </c>
      <c r="D541" s="52">
        <f t="shared" si="57"/>
        <v>0</v>
      </c>
      <c r="E541" s="52">
        <f t="shared" si="54"/>
        <v>0</v>
      </c>
      <c r="F541" s="51">
        <f t="shared" si="56"/>
        <v>0</v>
      </c>
      <c r="G541" s="120">
        <f t="shared" si="58"/>
        <v>0</v>
      </c>
      <c r="H541" s="121"/>
      <c r="I541" s="122"/>
      <c r="J541" s="49"/>
      <c r="L541" s="2"/>
      <c r="M541" s="2"/>
      <c r="T541" s="4">
        <f t="shared" ref="T541:T604" si="59">T540-1</f>
        <v>-155</v>
      </c>
      <c r="U541" s="18">
        <f t="shared" ref="U541:U604" si="60">U540</f>
        <v>8.4083333333333336E-3</v>
      </c>
    </row>
    <row r="542" spans="3:21" hidden="1" x14ac:dyDescent="0.25">
      <c r="C542" s="50">
        <f t="shared" si="55"/>
        <v>510</v>
      </c>
      <c r="D542" s="52">
        <f t="shared" si="57"/>
        <v>0</v>
      </c>
      <c r="E542" s="52">
        <f t="shared" si="54"/>
        <v>0</v>
      </c>
      <c r="F542" s="51">
        <f t="shared" si="56"/>
        <v>0</v>
      </c>
      <c r="G542" s="120">
        <f t="shared" si="58"/>
        <v>0</v>
      </c>
      <c r="H542" s="121"/>
      <c r="I542" s="122"/>
      <c r="J542" s="49"/>
      <c r="L542" s="2"/>
      <c r="M542" s="2"/>
      <c r="T542" s="4">
        <f t="shared" si="59"/>
        <v>-156</v>
      </c>
      <c r="U542" s="18">
        <f t="shared" si="60"/>
        <v>8.4083333333333336E-3</v>
      </c>
    </row>
    <row r="543" spans="3:21" hidden="1" x14ac:dyDescent="0.25">
      <c r="C543" s="50">
        <f t="shared" si="55"/>
        <v>511</v>
      </c>
      <c r="D543" s="52">
        <f t="shared" si="57"/>
        <v>0</v>
      </c>
      <c r="E543" s="52">
        <f t="shared" si="54"/>
        <v>0</v>
      </c>
      <c r="F543" s="51">
        <f t="shared" si="56"/>
        <v>0</v>
      </c>
      <c r="G543" s="120">
        <f t="shared" si="58"/>
        <v>0</v>
      </c>
      <c r="H543" s="121"/>
      <c r="I543" s="122"/>
      <c r="J543" s="49"/>
      <c r="L543" s="2"/>
      <c r="M543" s="2"/>
      <c r="T543" s="4">
        <f t="shared" si="59"/>
        <v>-157</v>
      </c>
      <c r="U543" s="18">
        <f t="shared" si="60"/>
        <v>8.4083333333333336E-3</v>
      </c>
    </row>
    <row r="544" spans="3:21" hidden="1" x14ac:dyDescent="0.25">
      <c r="C544" s="50">
        <f t="shared" si="55"/>
        <v>512</v>
      </c>
      <c r="D544" s="52">
        <f t="shared" si="57"/>
        <v>0</v>
      </c>
      <c r="E544" s="52">
        <f t="shared" si="54"/>
        <v>0</v>
      </c>
      <c r="F544" s="51">
        <f t="shared" si="56"/>
        <v>0</v>
      </c>
      <c r="G544" s="120">
        <f t="shared" si="58"/>
        <v>0</v>
      </c>
      <c r="H544" s="121"/>
      <c r="I544" s="122"/>
      <c r="J544" s="49"/>
      <c r="L544" s="2"/>
      <c r="M544" s="2"/>
      <c r="T544" s="4">
        <f t="shared" si="59"/>
        <v>-158</v>
      </c>
      <c r="U544" s="18">
        <f t="shared" si="60"/>
        <v>8.4083333333333336E-3</v>
      </c>
    </row>
    <row r="545" spans="3:21" hidden="1" x14ac:dyDescent="0.25">
      <c r="C545" s="50">
        <f t="shared" si="55"/>
        <v>513</v>
      </c>
      <c r="D545" s="52">
        <f t="shared" si="57"/>
        <v>0</v>
      </c>
      <c r="E545" s="52">
        <f t="shared" ref="E545:E608" si="61">D545*U540</f>
        <v>0</v>
      </c>
      <c r="F545" s="51">
        <f t="shared" si="56"/>
        <v>0</v>
      </c>
      <c r="G545" s="120">
        <f t="shared" si="58"/>
        <v>0</v>
      </c>
      <c r="H545" s="121"/>
      <c r="I545" s="122"/>
      <c r="J545" s="49"/>
      <c r="L545" s="2"/>
      <c r="M545" s="2"/>
      <c r="T545" s="4">
        <f t="shared" si="59"/>
        <v>-159</v>
      </c>
      <c r="U545" s="18">
        <f t="shared" si="60"/>
        <v>8.4083333333333336E-3</v>
      </c>
    </row>
    <row r="546" spans="3:21" hidden="1" x14ac:dyDescent="0.25">
      <c r="C546" s="50">
        <f t="shared" ref="C546:C609" si="62">C545+1</f>
        <v>514</v>
      </c>
      <c r="D546" s="52">
        <f t="shared" si="57"/>
        <v>0</v>
      </c>
      <c r="E546" s="52">
        <f t="shared" si="61"/>
        <v>0</v>
      </c>
      <c r="F546" s="51">
        <f t="shared" si="56"/>
        <v>0</v>
      </c>
      <c r="G546" s="120">
        <f t="shared" si="58"/>
        <v>0</v>
      </c>
      <c r="H546" s="121"/>
      <c r="I546" s="122"/>
      <c r="J546" s="49"/>
      <c r="L546" s="2"/>
      <c r="M546" s="2"/>
      <c r="T546" s="4">
        <f t="shared" si="59"/>
        <v>-160</v>
      </c>
      <c r="U546" s="18">
        <f t="shared" si="60"/>
        <v>8.4083333333333336E-3</v>
      </c>
    </row>
    <row r="547" spans="3:21" hidden="1" x14ac:dyDescent="0.25">
      <c r="C547" s="50">
        <f t="shared" si="62"/>
        <v>515</v>
      </c>
      <c r="D547" s="52">
        <f t="shared" si="57"/>
        <v>0</v>
      </c>
      <c r="E547" s="52">
        <f t="shared" si="61"/>
        <v>0</v>
      </c>
      <c r="F547" s="51">
        <f t="shared" ref="F547:F610" si="63">IF(G547=0,G547-E547,G547-E547)</f>
        <v>0</v>
      </c>
      <c r="G547" s="120">
        <f t="shared" si="58"/>
        <v>0</v>
      </c>
      <c r="H547" s="121"/>
      <c r="I547" s="122"/>
      <c r="J547" s="49"/>
      <c r="L547" s="2"/>
      <c r="M547" s="2"/>
      <c r="T547" s="4">
        <f t="shared" si="59"/>
        <v>-161</v>
      </c>
      <c r="U547" s="18">
        <f t="shared" si="60"/>
        <v>8.4083333333333336E-3</v>
      </c>
    </row>
    <row r="548" spans="3:21" hidden="1" x14ac:dyDescent="0.25">
      <c r="C548" s="50">
        <f t="shared" si="62"/>
        <v>516</v>
      </c>
      <c r="D548" s="52">
        <f t="shared" ref="D548:D611" si="64">IF(OR(D547&lt;0,D547&lt;G547),0,(IF(J547=0,D547-F547,D547-J547-F547)))</f>
        <v>0</v>
      </c>
      <c r="E548" s="52">
        <f t="shared" si="61"/>
        <v>0</v>
      </c>
      <c r="F548" s="51">
        <f t="shared" si="63"/>
        <v>0</v>
      </c>
      <c r="G548" s="120">
        <f t="shared" si="58"/>
        <v>0</v>
      </c>
      <c r="H548" s="121"/>
      <c r="I548" s="122"/>
      <c r="J548" s="49"/>
      <c r="L548" s="2"/>
      <c r="M548" s="2"/>
      <c r="T548" s="4">
        <f t="shared" si="59"/>
        <v>-162</v>
      </c>
      <c r="U548" s="18">
        <f t="shared" si="60"/>
        <v>8.4083333333333336E-3</v>
      </c>
    </row>
    <row r="549" spans="3:21" hidden="1" x14ac:dyDescent="0.25">
      <c r="C549" s="50">
        <f t="shared" si="62"/>
        <v>517</v>
      </c>
      <c r="D549" s="52">
        <f t="shared" si="64"/>
        <v>0</v>
      </c>
      <c r="E549" s="52">
        <f t="shared" si="61"/>
        <v>0</v>
      </c>
      <c r="F549" s="51">
        <f t="shared" si="63"/>
        <v>0</v>
      </c>
      <c r="G549" s="120">
        <f t="shared" si="58"/>
        <v>0</v>
      </c>
      <c r="H549" s="121"/>
      <c r="I549" s="122"/>
      <c r="J549" s="49"/>
      <c r="L549" s="2"/>
      <c r="M549" s="2"/>
      <c r="T549" s="4">
        <f t="shared" si="59"/>
        <v>-163</v>
      </c>
      <c r="U549" s="18">
        <f t="shared" si="60"/>
        <v>8.4083333333333336E-3</v>
      </c>
    </row>
    <row r="550" spans="3:21" hidden="1" x14ac:dyDescent="0.25">
      <c r="C550" s="50">
        <f t="shared" si="62"/>
        <v>518</v>
      </c>
      <c r="D550" s="52">
        <f t="shared" si="64"/>
        <v>0</v>
      </c>
      <c r="E550" s="52">
        <f t="shared" si="61"/>
        <v>0</v>
      </c>
      <c r="F550" s="51">
        <f t="shared" si="63"/>
        <v>0</v>
      </c>
      <c r="G550" s="120">
        <f t="shared" si="58"/>
        <v>0</v>
      </c>
      <c r="H550" s="121"/>
      <c r="I550" s="122"/>
      <c r="J550" s="49"/>
      <c r="L550" s="2"/>
      <c r="M550" s="2"/>
      <c r="T550" s="4">
        <f t="shared" si="59"/>
        <v>-164</v>
      </c>
      <c r="U550" s="18">
        <f t="shared" si="60"/>
        <v>8.4083333333333336E-3</v>
      </c>
    </row>
    <row r="551" spans="3:21" hidden="1" x14ac:dyDescent="0.25">
      <c r="C551" s="50">
        <f t="shared" si="62"/>
        <v>519</v>
      </c>
      <c r="D551" s="52">
        <f t="shared" si="64"/>
        <v>0</v>
      </c>
      <c r="E551" s="52">
        <f t="shared" si="61"/>
        <v>0</v>
      </c>
      <c r="F551" s="51">
        <f t="shared" si="63"/>
        <v>0</v>
      </c>
      <c r="G551" s="120">
        <f t="shared" si="58"/>
        <v>0</v>
      </c>
      <c r="H551" s="121"/>
      <c r="I551" s="122"/>
      <c r="J551" s="49"/>
      <c r="L551" s="2"/>
      <c r="M551" s="2"/>
      <c r="T551" s="4">
        <f t="shared" si="59"/>
        <v>-165</v>
      </c>
      <c r="U551" s="18">
        <f t="shared" si="60"/>
        <v>8.4083333333333336E-3</v>
      </c>
    </row>
    <row r="552" spans="3:21" hidden="1" x14ac:dyDescent="0.25">
      <c r="C552" s="50">
        <f t="shared" si="62"/>
        <v>520</v>
      </c>
      <c r="D552" s="52">
        <f t="shared" si="64"/>
        <v>0</v>
      </c>
      <c r="E552" s="52">
        <f t="shared" si="61"/>
        <v>0</v>
      </c>
      <c r="F552" s="51">
        <f t="shared" si="63"/>
        <v>0</v>
      </c>
      <c r="G552" s="120">
        <f t="shared" si="58"/>
        <v>0</v>
      </c>
      <c r="H552" s="121"/>
      <c r="I552" s="122"/>
      <c r="J552" s="49"/>
      <c r="L552" s="2"/>
      <c r="M552" s="2"/>
      <c r="T552" s="4">
        <f t="shared" si="59"/>
        <v>-166</v>
      </c>
      <c r="U552" s="18">
        <f t="shared" si="60"/>
        <v>8.4083333333333336E-3</v>
      </c>
    </row>
    <row r="553" spans="3:21" hidden="1" x14ac:dyDescent="0.25">
      <c r="C553" s="50">
        <f t="shared" si="62"/>
        <v>521</v>
      </c>
      <c r="D553" s="52">
        <f t="shared" si="64"/>
        <v>0</v>
      </c>
      <c r="E553" s="52">
        <f t="shared" si="61"/>
        <v>0</v>
      </c>
      <c r="F553" s="51">
        <f t="shared" si="63"/>
        <v>0</v>
      </c>
      <c r="G553" s="120">
        <f t="shared" si="58"/>
        <v>0</v>
      </c>
      <c r="H553" s="121"/>
      <c r="I553" s="122"/>
      <c r="J553" s="49"/>
      <c r="L553" s="2"/>
      <c r="M553" s="2"/>
      <c r="T553" s="4">
        <f t="shared" si="59"/>
        <v>-167</v>
      </c>
      <c r="U553" s="18">
        <f t="shared" si="60"/>
        <v>8.4083333333333336E-3</v>
      </c>
    </row>
    <row r="554" spans="3:21" hidden="1" x14ac:dyDescent="0.25">
      <c r="C554" s="50">
        <f t="shared" si="62"/>
        <v>522</v>
      </c>
      <c r="D554" s="52">
        <f t="shared" si="64"/>
        <v>0</v>
      </c>
      <c r="E554" s="52">
        <f t="shared" si="61"/>
        <v>0</v>
      </c>
      <c r="F554" s="51">
        <f t="shared" si="63"/>
        <v>0</v>
      </c>
      <c r="G554" s="120">
        <f t="shared" si="58"/>
        <v>0</v>
      </c>
      <c r="H554" s="121"/>
      <c r="I554" s="122"/>
      <c r="J554" s="49"/>
      <c r="L554" s="2"/>
      <c r="M554" s="2"/>
      <c r="T554" s="4">
        <f t="shared" si="59"/>
        <v>-168</v>
      </c>
      <c r="U554" s="18">
        <f t="shared" si="60"/>
        <v>8.4083333333333336E-3</v>
      </c>
    </row>
    <row r="555" spans="3:21" hidden="1" x14ac:dyDescent="0.25">
      <c r="C555" s="50">
        <f t="shared" si="62"/>
        <v>523</v>
      </c>
      <c r="D555" s="52">
        <f t="shared" si="64"/>
        <v>0</v>
      </c>
      <c r="E555" s="52">
        <f t="shared" si="61"/>
        <v>0</v>
      </c>
      <c r="F555" s="51">
        <f t="shared" si="63"/>
        <v>0</v>
      </c>
      <c r="G555" s="120">
        <f t="shared" si="58"/>
        <v>0</v>
      </c>
      <c r="H555" s="121"/>
      <c r="I555" s="122"/>
      <c r="J555" s="49"/>
      <c r="L555" s="2"/>
      <c r="M555" s="2"/>
      <c r="T555" s="4">
        <f t="shared" si="59"/>
        <v>-169</v>
      </c>
      <c r="U555" s="18">
        <f t="shared" si="60"/>
        <v>8.4083333333333336E-3</v>
      </c>
    </row>
    <row r="556" spans="3:21" hidden="1" x14ac:dyDescent="0.25">
      <c r="C556" s="50">
        <f t="shared" si="62"/>
        <v>524</v>
      </c>
      <c r="D556" s="52">
        <f t="shared" si="64"/>
        <v>0</v>
      </c>
      <c r="E556" s="52">
        <f t="shared" si="61"/>
        <v>0</v>
      </c>
      <c r="F556" s="51">
        <f t="shared" si="63"/>
        <v>0</v>
      </c>
      <c r="G556" s="120">
        <f t="shared" si="58"/>
        <v>0</v>
      </c>
      <c r="H556" s="121"/>
      <c r="I556" s="122"/>
      <c r="J556" s="49"/>
      <c r="L556" s="2"/>
      <c r="M556" s="2"/>
      <c r="T556" s="4">
        <f t="shared" si="59"/>
        <v>-170</v>
      </c>
      <c r="U556" s="18">
        <f t="shared" si="60"/>
        <v>8.4083333333333336E-3</v>
      </c>
    </row>
    <row r="557" spans="3:21" hidden="1" x14ac:dyDescent="0.25">
      <c r="C557" s="50">
        <f t="shared" si="62"/>
        <v>525</v>
      </c>
      <c r="D557" s="52">
        <f t="shared" si="64"/>
        <v>0</v>
      </c>
      <c r="E557" s="52">
        <f t="shared" si="61"/>
        <v>0</v>
      </c>
      <c r="F557" s="51">
        <f t="shared" si="63"/>
        <v>0</v>
      </c>
      <c r="G557" s="120">
        <f t="shared" si="58"/>
        <v>0</v>
      </c>
      <c r="H557" s="121"/>
      <c r="I557" s="122"/>
      <c r="J557" s="49"/>
      <c r="L557" s="2"/>
      <c r="M557" s="2"/>
      <c r="T557" s="4">
        <f t="shared" si="59"/>
        <v>-171</v>
      </c>
      <c r="U557" s="18">
        <f t="shared" si="60"/>
        <v>8.4083333333333336E-3</v>
      </c>
    </row>
    <row r="558" spans="3:21" hidden="1" x14ac:dyDescent="0.25">
      <c r="C558" s="50">
        <f t="shared" si="62"/>
        <v>526</v>
      </c>
      <c r="D558" s="52">
        <f t="shared" si="64"/>
        <v>0</v>
      </c>
      <c r="E558" s="52">
        <f t="shared" si="61"/>
        <v>0</v>
      </c>
      <c r="F558" s="51">
        <f t="shared" si="63"/>
        <v>0</v>
      </c>
      <c r="G558" s="120">
        <f t="shared" si="58"/>
        <v>0</v>
      </c>
      <c r="H558" s="121"/>
      <c r="I558" s="122"/>
      <c r="J558" s="49"/>
      <c r="L558" s="2"/>
      <c r="M558" s="2"/>
      <c r="T558" s="4">
        <f t="shared" si="59"/>
        <v>-172</v>
      </c>
      <c r="U558" s="18">
        <f t="shared" si="60"/>
        <v>8.4083333333333336E-3</v>
      </c>
    </row>
    <row r="559" spans="3:21" hidden="1" x14ac:dyDescent="0.25">
      <c r="C559" s="50">
        <f t="shared" si="62"/>
        <v>527</v>
      </c>
      <c r="D559" s="52">
        <f t="shared" si="64"/>
        <v>0</v>
      </c>
      <c r="E559" s="52">
        <f t="shared" si="61"/>
        <v>0</v>
      </c>
      <c r="F559" s="51">
        <f t="shared" si="63"/>
        <v>0</v>
      </c>
      <c r="G559" s="120">
        <f t="shared" si="58"/>
        <v>0</v>
      </c>
      <c r="H559" s="121"/>
      <c r="I559" s="122"/>
      <c r="J559" s="49"/>
      <c r="L559" s="2"/>
      <c r="M559" s="2"/>
      <c r="T559" s="4">
        <f t="shared" si="59"/>
        <v>-173</v>
      </c>
      <c r="U559" s="18">
        <f t="shared" si="60"/>
        <v>8.4083333333333336E-3</v>
      </c>
    </row>
    <row r="560" spans="3:21" hidden="1" x14ac:dyDescent="0.25">
      <c r="C560" s="50">
        <f t="shared" si="62"/>
        <v>528</v>
      </c>
      <c r="D560" s="52">
        <f t="shared" si="64"/>
        <v>0</v>
      </c>
      <c r="E560" s="52">
        <f t="shared" si="61"/>
        <v>0</v>
      </c>
      <c r="F560" s="51">
        <f t="shared" si="63"/>
        <v>0</v>
      </c>
      <c r="G560" s="120">
        <f t="shared" si="58"/>
        <v>0</v>
      </c>
      <c r="H560" s="121"/>
      <c r="I560" s="122"/>
      <c r="J560" s="49"/>
      <c r="L560" s="2"/>
      <c r="M560" s="2"/>
      <c r="T560" s="4">
        <f t="shared" si="59"/>
        <v>-174</v>
      </c>
      <c r="U560" s="18">
        <f t="shared" si="60"/>
        <v>8.4083333333333336E-3</v>
      </c>
    </row>
    <row r="561" spans="3:21" hidden="1" x14ac:dyDescent="0.25">
      <c r="C561" s="50">
        <f t="shared" si="62"/>
        <v>529</v>
      </c>
      <c r="D561" s="52">
        <f t="shared" si="64"/>
        <v>0</v>
      </c>
      <c r="E561" s="52">
        <f t="shared" si="61"/>
        <v>0</v>
      </c>
      <c r="F561" s="51">
        <f t="shared" si="63"/>
        <v>0</v>
      </c>
      <c r="G561" s="120">
        <f t="shared" si="58"/>
        <v>0</v>
      </c>
      <c r="H561" s="121"/>
      <c r="I561" s="122"/>
      <c r="J561" s="49"/>
      <c r="L561" s="2"/>
      <c r="M561" s="2"/>
      <c r="T561" s="4">
        <f t="shared" si="59"/>
        <v>-175</v>
      </c>
      <c r="U561" s="18">
        <f t="shared" si="60"/>
        <v>8.4083333333333336E-3</v>
      </c>
    </row>
    <row r="562" spans="3:21" hidden="1" x14ac:dyDescent="0.25">
      <c r="C562" s="50">
        <f t="shared" si="62"/>
        <v>530</v>
      </c>
      <c r="D562" s="52">
        <f t="shared" si="64"/>
        <v>0</v>
      </c>
      <c r="E562" s="52">
        <f t="shared" si="61"/>
        <v>0</v>
      </c>
      <c r="F562" s="51">
        <f t="shared" si="63"/>
        <v>0</v>
      </c>
      <c r="G562" s="120">
        <f t="shared" si="58"/>
        <v>0</v>
      </c>
      <c r="H562" s="121"/>
      <c r="I562" s="122"/>
      <c r="J562" s="49"/>
      <c r="L562" s="2"/>
      <c r="M562" s="2"/>
      <c r="T562" s="4">
        <f t="shared" si="59"/>
        <v>-176</v>
      </c>
      <c r="U562" s="18">
        <f t="shared" si="60"/>
        <v>8.4083333333333336E-3</v>
      </c>
    </row>
    <row r="563" spans="3:21" hidden="1" x14ac:dyDescent="0.25">
      <c r="C563" s="50">
        <f t="shared" si="62"/>
        <v>531</v>
      </c>
      <c r="D563" s="52">
        <f t="shared" si="64"/>
        <v>0</v>
      </c>
      <c r="E563" s="52">
        <f t="shared" si="61"/>
        <v>0</v>
      </c>
      <c r="F563" s="51">
        <f t="shared" si="63"/>
        <v>0</v>
      </c>
      <c r="G563" s="120">
        <f t="shared" si="58"/>
        <v>0</v>
      </c>
      <c r="H563" s="121"/>
      <c r="I563" s="122"/>
      <c r="J563" s="49"/>
      <c r="L563" s="2"/>
      <c r="M563" s="2"/>
      <c r="T563" s="4">
        <f t="shared" si="59"/>
        <v>-177</v>
      </c>
      <c r="U563" s="18">
        <f t="shared" si="60"/>
        <v>8.4083333333333336E-3</v>
      </c>
    </row>
    <row r="564" spans="3:21" hidden="1" x14ac:dyDescent="0.25">
      <c r="C564" s="50">
        <f t="shared" si="62"/>
        <v>532</v>
      </c>
      <c r="D564" s="52">
        <f t="shared" si="64"/>
        <v>0</v>
      </c>
      <c r="E564" s="52">
        <f t="shared" si="61"/>
        <v>0</v>
      </c>
      <c r="F564" s="51">
        <f t="shared" si="63"/>
        <v>0</v>
      </c>
      <c r="G564" s="120">
        <f t="shared" si="58"/>
        <v>0</v>
      </c>
      <c r="H564" s="121"/>
      <c r="I564" s="122"/>
      <c r="J564" s="49"/>
      <c r="L564" s="2"/>
      <c r="M564" s="2"/>
      <c r="T564" s="4">
        <f t="shared" si="59"/>
        <v>-178</v>
      </c>
      <c r="U564" s="18">
        <f t="shared" si="60"/>
        <v>8.4083333333333336E-3</v>
      </c>
    </row>
    <row r="565" spans="3:21" hidden="1" x14ac:dyDescent="0.25">
      <c r="C565" s="50">
        <f t="shared" si="62"/>
        <v>533</v>
      </c>
      <c r="D565" s="52">
        <f t="shared" si="64"/>
        <v>0</v>
      </c>
      <c r="E565" s="52">
        <f t="shared" si="61"/>
        <v>0</v>
      </c>
      <c r="F565" s="51">
        <f t="shared" si="63"/>
        <v>0</v>
      </c>
      <c r="G565" s="120">
        <f t="shared" si="58"/>
        <v>0</v>
      </c>
      <c r="H565" s="121"/>
      <c r="I565" s="122"/>
      <c r="J565" s="49"/>
      <c r="L565" s="2"/>
      <c r="M565" s="2"/>
      <c r="T565" s="4">
        <f t="shared" si="59"/>
        <v>-179</v>
      </c>
      <c r="U565" s="18">
        <f t="shared" si="60"/>
        <v>8.4083333333333336E-3</v>
      </c>
    </row>
    <row r="566" spans="3:21" hidden="1" x14ac:dyDescent="0.25">
      <c r="C566" s="50">
        <f t="shared" si="62"/>
        <v>534</v>
      </c>
      <c r="D566" s="52">
        <f t="shared" si="64"/>
        <v>0</v>
      </c>
      <c r="E566" s="52">
        <f t="shared" si="61"/>
        <v>0</v>
      </c>
      <c r="F566" s="51">
        <f t="shared" si="63"/>
        <v>0</v>
      </c>
      <c r="G566" s="120">
        <f t="shared" si="58"/>
        <v>0</v>
      </c>
      <c r="H566" s="121"/>
      <c r="I566" s="122"/>
      <c r="J566" s="49"/>
      <c r="L566" s="2"/>
      <c r="M566" s="2"/>
      <c r="T566" s="4">
        <f t="shared" si="59"/>
        <v>-180</v>
      </c>
      <c r="U566" s="18">
        <f t="shared" si="60"/>
        <v>8.4083333333333336E-3</v>
      </c>
    </row>
    <row r="567" spans="3:21" hidden="1" x14ac:dyDescent="0.25">
      <c r="C567" s="50">
        <f t="shared" si="62"/>
        <v>535</v>
      </c>
      <c r="D567" s="52">
        <f t="shared" si="64"/>
        <v>0</v>
      </c>
      <c r="E567" s="52">
        <f t="shared" si="61"/>
        <v>0</v>
      </c>
      <c r="F567" s="51">
        <f t="shared" si="63"/>
        <v>0</v>
      </c>
      <c r="G567" s="120">
        <f t="shared" si="58"/>
        <v>0</v>
      </c>
      <c r="H567" s="121"/>
      <c r="I567" s="122"/>
      <c r="J567" s="49"/>
      <c r="L567" s="2"/>
      <c r="M567" s="2"/>
      <c r="T567" s="4">
        <f t="shared" si="59"/>
        <v>-181</v>
      </c>
      <c r="U567" s="18">
        <f t="shared" si="60"/>
        <v>8.4083333333333336E-3</v>
      </c>
    </row>
    <row r="568" spans="3:21" hidden="1" x14ac:dyDescent="0.25">
      <c r="C568" s="50">
        <f t="shared" si="62"/>
        <v>536</v>
      </c>
      <c r="D568" s="52">
        <f t="shared" si="64"/>
        <v>0</v>
      </c>
      <c r="E568" s="52">
        <f t="shared" si="61"/>
        <v>0</v>
      </c>
      <c r="F568" s="51">
        <f t="shared" si="63"/>
        <v>0</v>
      </c>
      <c r="G568" s="120">
        <f t="shared" si="58"/>
        <v>0</v>
      </c>
      <c r="H568" s="121"/>
      <c r="I568" s="122"/>
      <c r="J568" s="49"/>
      <c r="L568" s="2"/>
      <c r="M568" s="2"/>
      <c r="T568" s="4">
        <f t="shared" si="59"/>
        <v>-182</v>
      </c>
      <c r="U568" s="18">
        <f t="shared" si="60"/>
        <v>8.4083333333333336E-3</v>
      </c>
    </row>
    <row r="569" spans="3:21" hidden="1" x14ac:dyDescent="0.25">
      <c r="C569" s="50">
        <f t="shared" si="62"/>
        <v>537</v>
      </c>
      <c r="D569" s="52">
        <f t="shared" si="64"/>
        <v>0</v>
      </c>
      <c r="E569" s="52">
        <f t="shared" si="61"/>
        <v>0</v>
      </c>
      <c r="F569" s="51">
        <f t="shared" si="63"/>
        <v>0</v>
      </c>
      <c r="G569" s="120">
        <f t="shared" si="58"/>
        <v>0</v>
      </c>
      <c r="H569" s="121"/>
      <c r="I569" s="122"/>
      <c r="J569" s="49"/>
      <c r="L569" s="2"/>
      <c r="M569" s="2"/>
      <c r="T569" s="4">
        <f t="shared" si="59"/>
        <v>-183</v>
      </c>
      <c r="U569" s="18">
        <f t="shared" si="60"/>
        <v>8.4083333333333336E-3</v>
      </c>
    </row>
    <row r="570" spans="3:21" hidden="1" x14ac:dyDescent="0.25">
      <c r="C570" s="50">
        <f t="shared" si="62"/>
        <v>538</v>
      </c>
      <c r="D570" s="52">
        <f t="shared" si="64"/>
        <v>0</v>
      </c>
      <c r="E570" s="52">
        <f t="shared" si="61"/>
        <v>0</v>
      </c>
      <c r="F570" s="51">
        <f t="shared" si="63"/>
        <v>0</v>
      </c>
      <c r="G570" s="120">
        <f t="shared" si="58"/>
        <v>0</v>
      </c>
      <c r="H570" s="121"/>
      <c r="I570" s="122"/>
      <c r="J570" s="49"/>
      <c r="L570" s="2"/>
      <c r="M570" s="2"/>
      <c r="T570" s="4">
        <f t="shared" si="59"/>
        <v>-184</v>
      </c>
      <c r="U570" s="18">
        <f t="shared" si="60"/>
        <v>8.4083333333333336E-3</v>
      </c>
    </row>
    <row r="571" spans="3:21" hidden="1" x14ac:dyDescent="0.25">
      <c r="C571" s="50">
        <f t="shared" si="62"/>
        <v>539</v>
      </c>
      <c r="D571" s="52">
        <f t="shared" si="64"/>
        <v>0</v>
      </c>
      <c r="E571" s="52">
        <f t="shared" si="61"/>
        <v>0</v>
      </c>
      <c r="F571" s="51">
        <f t="shared" si="63"/>
        <v>0</v>
      </c>
      <c r="G571" s="120">
        <f t="shared" si="58"/>
        <v>0</v>
      </c>
      <c r="H571" s="121"/>
      <c r="I571" s="122"/>
      <c r="J571" s="49"/>
      <c r="L571" s="2"/>
      <c r="M571" s="2"/>
      <c r="T571" s="4">
        <f t="shared" si="59"/>
        <v>-185</v>
      </c>
      <c r="U571" s="18">
        <f t="shared" si="60"/>
        <v>8.4083333333333336E-3</v>
      </c>
    </row>
    <row r="572" spans="3:21" hidden="1" x14ac:dyDescent="0.25">
      <c r="C572" s="50">
        <f t="shared" si="62"/>
        <v>540</v>
      </c>
      <c r="D572" s="52">
        <f t="shared" si="64"/>
        <v>0</v>
      </c>
      <c r="E572" s="52">
        <f t="shared" si="61"/>
        <v>0</v>
      </c>
      <c r="F572" s="51">
        <f t="shared" si="63"/>
        <v>0</v>
      </c>
      <c r="G572" s="120">
        <f t="shared" si="58"/>
        <v>0</v>
      </c>
      <c r="H572" s="121"/>
      <c r="I572" s="122"/>
      <c r="J572" s="49"/>
      <c r="L572" s="2"/>
      <c r="M572" s="2"/>
      <c r="T572" s="4">
        <f t="shared" si="59"/>
        <v>-186</v>
      </c>
      <c r="U572" s="18">
        <f t="shared" si="60"/>
        <v>8.4083333333333336E-3</v>
      </c>
    </row>
    <row r="573" spans="3:21" hidden="1" x14ac:dyDescent="0.25">
      <c r="C573" s="50">
        <f t="shared" si="62"/>
        <v>541</v>
      </c>
      <c r="D573" s="52">
        <f t="shared" si="64"/>
        <v>0</v>
      </c>
      <c r="E573" s="52">
        <f t="shared" si="61"/>
        <v>0</v>
      </c>
      <c r="F573" s="51">
        <f t="shared" si="63"/>
        <v>0</v>
      </c>
      <c r="G573" s="120">
        <f t="shared" si="58"/>
        <v>0</v>
      </c>
      <c r="H573" s="121"/>
      <c r="I573" s="122"/>
      <c r="J573" s="49"/>
      <c r="L573" s="2"/>
      <c r="M573" s="2"/>
      <c r="T573" s="4">
        <f t="shared" si="59"/>
        <v>-187</v>
      </c>
      <c r="U573" s="18">
        <f t="shared" si="60"/>
        <v>8.4083333333333336E-3</v>
      </c>
    </row>
    <row r="574" spans="3:21" hidden="1" x14ac:dyDescent="0.25">
      <c r="C574" s="50">
        <f t="shared" si="62"/>
        <v>542</v>
      </c>
      <c r="D574" s="52">
        <f t="shared" si="64"/>
        <v>0</v>
      </c>
      <c r="E574" s="52">
        <f t="shared" si="61"/>
        <v>0</v>
      </c>
      <c r="F574" s="51">
        <f t="shared" si="63"/>
        <v>0</v>
      </c>
      <c r="G574" s="120">
        <f t="shared" si="58"/>
        <v>0</v>
      </c>
      <c r="H574" s="121"/>
      <c r="I574" s="122"/>
      <c r="J574" s="49"/>
      <c r="L574" s="2"/>
      <c r="M574" s="2"/>
      <c r="T574" s="4">
        <f t="shared" si="59"/>
        <v>-188</v>
      </c>
      <c r="U574" s="18">
        <f t="shared" si="60"/>
        <v>8.4083333333333336E-3</v>
      </c>
    </row>
    <row r="575" spans="3:21" hidden="1" x14ac:dyDescent="0.25">
      <c r="C575" s="50">
        <f t="shared" si="62"/>
        <v>543</v>
      </c>
      <c r="D575" s="52">
        <f t="shared" si="64"/>
        <v>0</v>
      </c>
      <c r="E575" s="52">
        <f t="shared" si="61"/>
        <v>0</v>
      </c>
      <c r="F575" s="51">
        <f t="shared" si="63"/>
        <v>0</v>
      </c>
      <c r="G575" s="120">
        <f t="shared" si="58"/>
        <v>0</v>
      </c>
      <c r="H575" s="121"/>
      <c r="I575" s="122"/>
      <c r="J575" s="49"/>
      <c r="L575" s="2"/>
      <c r="M575" s="2"/>
      <c r="T575" s="4">
        <f t="shared" si="59"/>
        <v>-189</v>
      </c>
      <c r="U575" s="18">
        <f t="shared" si="60"/>
        <v>8.4083333333333336E-3</v>
      </c>
    </row>
    <row r="576" spans="3:21" hidden="1" x14ac:dyDescent="0.25">
      <c r="C576" s="50">
        <f t="shared" si="62"/>
        <v>544</v>
      </c>
      <c r="D576" s="52">
        <f t="shared" si="64"/>
        <v>0</v>
      </c>
      <c r="E576" s="52">
        <f t="shared" si="61"/>
        <v>0</v>
      </c>
      <c r="F576" s="51">
        <f t="shared" si="63"/>
        <v>0</v>
      </c>
      <c r="G576" s="120">
        <f t="shared" si="58"/>
        <v>0</v>
      </c>
      <c r="H576" s="121"/>
      <c r="I576" s="122"/>
      <c r="J576" s="49"/>
      <c r="L576" s="2"/>
      <c r="M576" s="2"/>
      <c r="T576" s="4">
        <f t="shared" si="59"/>
        <v>-190</v>
      </c>
      <c r="U576" s="18">
        <f t="shared" si="60"/>
        <v>8.4083333333333336E-3</v>
      </c>
    </row>
    <row r="577" spans="3:21" hidden="1" x14ac:dyDescent="0.25">
      <c r="C577" s="50">
        <f t="shared" si="62"/>
        <v>545</v>
      </c>
      <c r="D577" s="52">
        <f t="shared" si="64"/>
        <v>0</v>
      </c>
      <c r="E577" s="52">
        <f t="shared" si="61"/>
        <v>0</v>
      </c>
      <c r="F577" s="51">
        <f t="shared" si="63"/>
        <v>0</v>
      </c>
      <c r="G577" s="120">
        <f t="shared" si="58"/>
        <v>0</v>
      </c>
      <c r="H577" s="121"/>
      <c r="I577" s="122"/>
      <c r="J577" s="49"/>
      <c r="L577" s="2"/>
      <c r="M577" s="2"/>
      <c r="T577" s="4">
        <f t="shared" si="59"/>
        <v>-191</v>
      </c>
      <c r="U577" s="18">
        <f t="shared" si="60"/>
        <v>8.4083333333333336E-3</v>
      </c>
    </row>
    <row r="578" spans="3:21" hidden="1" x14ac:dyDescent="0.25">
      <c r="C578" s="50">
        <f t="shared" si="62"/>
        <v>546</v>
      </c>
      <c r="D578" s="52">
        <f t="shared" si="64"/>
        <v>0</v>
      </c>
      <c r="E578" s="52">
        <f t="shared" si="61"/>
        <v>0</v>
      </c>
      <c r="F578" s="51">
        <f t="shared" si="63"/>
        <v>0</v>
      </c>
      <c r="G578" s="120">
        <f t="shared" si="58"/>
        <v>0</v>
      </c>
      <c r="H578" s="121"/>
      <c r="I578" s="122"/>
      <c r="J578" s="49"/>
      <c r="L578" s="2"/>
      <c r="M578" s="2"/>
      <c r="T578" s="4">
        <f t="shared" si="59"/>
        <v>-192</v>
      </c>
      <c r="U578" s="18">
        <f t="shared" si="60"/>
        <v>8.4083333333333336E-3</v>
      </c>
    </row>
    <row r="579" spans="3:21" hidden="1" x14ac:dyDescent="0.25">
      <c r="C579" s="50">
        <f t="shared" si="62"/>
        <v>547</v>
      </c>
      <c r="D579" s="52">
        <f t="shared" si="64"/>
        <v>0</v>
      </c>
      <c r="E579" s="52">
        <f t="shared" si="61"/>
        <v>0</v>
      </c>
      <c r="F579" s="51">
        <f t="shared" si="63"/>
        <v>0</v>
      </c>
      <c r="G579" s="120">
        <f t="shared" si="58"/>
        <v>0</v>
      </c>
      <c r="H579" s="121"/>
      <c r="I579" s="122"/>
      <c r="J579" s="49"/>
      <c r="L579" s="2"/>
      <c r="M579" s="2"/>
      <c r="T579" s="4">
        <f t="shared" si="59"/>
        <v>-193</v>
      </c>
      <c r="U579" s="18">
        <f t="shared" si="60"/>
        <v>8.4083333333333336E-3</v>
      </c>
    </row>
    <row r="580" spans="3:21" hidden="1" x14ac:dyDescent="0.25">
      <c r="C580" s="50">
        <f t="shared" si="62"/>
        <v>548</v>
      </c>
      <c r="D580" s="52">
        <f t="shared" si="64"/>
        <v>0</v>
      </c>
      <c r="E580" s="52">
        <f t="shared" si="61"/>
        <v>0</v>
      </c>
      <c r="F580" s="51">
        <f t="shared" si="63"/>
        <v>0</v>
      </c>
      <c r="G580" s="120">
        <f t="shared" si="58"/>
        <v>0</v>
      </c>
      <c r="H580" s="121"/>
      <c r="I580" s="122"/>
      <c r="J580" s="49"/>
      <c r="L580" s="2"/>
      <c r="M580" s="2"/>
      <c r="T580" s="4">
        <f t="shared" si="59"/>
        <v>-194</v>
      </c>
      <c r="U580" s="18">
        <f t="shared" si="60"/>
        <v>8.4083333333333336E-3</v>
      </c>
    </row>
    <row r="581" spans="3:21" hidden="1" x14ac:dyDescent="0.25">
      <c r="C581" s="50">
        <f t="shared" si="62"/>
        <v>549</v>
      </c>
      <c r="D581" s="52">
        <f t="shared" si="64"/>
        <v>0</v>
      </c>
      <c r="E581" s="52">
        <f t="shared" si="61"/>
        <v>0</v>
      </c>
      <c r="F581" s="51">
        <f t="shared" si="63"/>
        <v>0</v>
      </c>
      <c r="G581" s="120">
        <f t="shared" si="58"/>
        <v>0</v>
      </c>
      <c r="H581" s="121"/>
      <c r="I581" s="122"/>
      <c r="J581" s="49"/>
      <c r="L581" s="2"/>
      <c r="M581" s="2"/>
      <c r="T581" s="4">
        <f t="shared" si="59"/>
        <v>-195</v>
      </c>
      <c r="U581" s="18">
        <f t="shared" si="60"/>
        <v>8.4083333333333336E-3</v>
      </c>
    </row>
    <row r="582" spans="3:21" hidden="1" x14ac:dyDescent="0.25">
      <c r="C582" s="50">
        <f t="shared" si="62"/>
        <v>550</v>
      </c>
      <c r="D582" s="52">
        <f t="shared" si="64"/>
        <v>0</v>
      </c>
      <c r="E582" s="52">
        <f t="shared" si="61"/>
        <v>0</v>
      </c>
      <c r="F582" s="51">
        <f t="shared" si="63"/>
        <v>0</v>
      </c>
      <c r="G582" s="120">
        <f t="shared" si="58"/>
        <v>0</v>
      </c>
      <c r="H582" s="121"/>
      <c r="I582" s="122"/>
      <c r="J582" s="49"/>
      <c r="L582" s="2"/>
      <c r="M582" s="2"/>
      <c r="T582" s="4">
        <f t="shared" si="59"/>
        <v>-196</v>
      </c>
      <c r="U582" s="18">
        <f t="shared" si="60"/>
        <v>8.4083333333333336E-3</v>
      </c>
    </row>
    <row r="583" spans="3:21" hidden="1" x14ac:dyDescent="0.25">
      <c r="C583" s="50">
        <f t="shared" si="62"/>
        <v>551</v>
      </c>
      <c r="D583" s="52">
        <f t="shared" si="64"/>
        <v>0</v>
      </c>
      <c r="E583" s="52">
        <f t="shared" si="61"/>
        <v>0</v>
      </c>
      <c r="F583" s="51">
        <f t="shared" si="63"/>
        <v>0</v>
      </c>
      <c r="G583" s="120">
        <f t="shared" si="58"/>
        <v>0</v>
      </c>
      <c r="H583" s="121"/>
      <c r="I583" s="122"/>
      <c r="J583" s="49"/>
      <c r="L583" s="2"/>
      <c r="M583" s="2"/>
      <c r="T583" s="4">
        <f t="shared" si="59"/>
        <v>-197</v>
      </c>
      <c r="U583" s="18">
        <f t="shared" si="60"/>
        <v>8.4083333333333336E-3</v>
      </c>
    </row>
    <row r="584" spans="3:21" hidden="1" x14ac:dyDescent="0.25">
      <c r="C584" s="50">
        <f t="shared" si="62"/>
        <v>552</v>
      </c>
      <c r="D584" s="52">
        <f t="shared" si="64"/>
        <v>0</v>
      </c>
      <c r="E584" s="52">
        <f t="shared" si="61"/>
        <v>0</v>
      </c>
      <c r="F584" s="51">
        <f t="shared" si="63"/>
        <v>0</v>
      </c>
      <c r="G584" s="120">
        <f t="shared" ref="G584:G632" si="65">ROUND(IF(D584&lt;=F583,D584+E584,IF($T$15=1,D584*(U579/(1-(1+U579)^-(T579-0))),$D$28*($U$28/(1-(1+$U$28)^-($T$28-0))))),0)</f>
        <v>0</v>
      </c>
      <c r="H584" s="121"/>
      <c r="I584" s="122"/>
      <c r="J584" s="49"/>
      <c r="L584" s="2"/>
      <c r="M584" s="2"/>
      <c r="T584" s="4">
        <f t="shared" si="59"/>
        <v>-198</v>
      </c>
      <c r="U584" s="18">
        <f t="shared" si="60"/>
        <v>8.4083333333333336E-3</v>
      </c>
    </row>
    <row r="585" spans="3:21" hidden="1" x14ac:dyDescent="0.25">
      <c r="C585" s="50">
        <f t="shared" si="62"/>
        <v>553</v>
      </c>
      <c r="D585" s="52">
        <f t="shared" si="64"/>
        <v>0</v>
      </c>
      <c r="E585" s="52">
        <f t="shared" si="61"/>
        <v>0</v>
      </c>
      <c r="F585" s="51">
        <f t="shared" si="63"/>
        <v>0</v>
      </c>
      <c r="G585" s="120">
        <f t="shared" si="65"/>
        <v>0</v>
      </c>
      <c r="H585" s="121"/>
      <c r="I585" s="122"/>
      <c r="J585" s="49"/>
      <c r="L585" s="2"/>
      <c r="M585" s="2"/>
      <c r="T585" s="4">
        <f t="shared" si="59"/>
        <v>-199</v>
      </c>
      <c r="U585" s="18">
        <f t="shared" si="60"/>
        <v>8.4083333333333336E-3</v>
      </c>
    </row>
    <row r="586" spans="3:21" hidden="1" x14ac:dyDescent="0.25">
      <c r="C586" s="50">
        <f t="shared" si="62"/>
        <v>554</v>
      </c>
      <c r="D586" s="52">
        <f t="shared" si="64"/>
        <v>0</v>
      </c>
      <c r="E586" s="52">
        <f t="shared" si="61"/>
        <v>0</v>
      </c>
      <c r="F586" s="51">
        <f t="shared" si="63"/>
        <v>0</v>
      </c>
      <c r="G586" s="120">
        <f t="shared" si="65"/>
        <v>0</v>
      </c>
      <c r="H586" s="121"/>
      <c r="I586" s="122"/>
      <c r="J586" s="49"/>
      <c r="L586" s="2"/>
      <c r="M586" s="2"/>
      <c r="T586" s="4">
        <f t="shared" si="59"/>
        <v>-200</v>
      </c>
      <c r="U586" s="18">
        <f t="shared" si="60"/>
        <v>8.4083333333333336E-3</v>
      </c>
    </row>
    <row r="587" spans="3:21" hidden="1" x14ac:dyDescent="0.25">
      <c r="C587" s="50">
        <f t="shared" si="62"/>
        <v>555</v>
      </c>
      <c r="D587" s="52">
        <f t="shared" si="64"/>
        <v>0</v>
      </c>
      <c r="E587" s="52">
        <f t="shared" si="61"/>
        <v>0</v>
      </c>
      <c r="F587" s="51">
        <f t="shared" si="63"/>
        <v>0</v>
      </c>
      <c r="G587" s="120">
        <f t="shared" si="65"/>
        <v>0</v>
      </c>
      <c r="H587" s="121"/>
      <c r="I587" s="122"/>
      <c r="J587" s="49"/>
      <c r="L587" s="2"/>
      <c r="M587" s="2"/>
      <c r="T587" s="4">
        <f t="shared" si="59"/>
        <v>-201</v>
      </c>
      <c r="U587" s="18">
        <f t="shared" si="60"/>
        <v>8.4083333333333336E-3</v>
      </c>
    </row>
    <row r="588" spans="3:21" hidden="1" x14ac:dyDescent="0.25">
      <c r="C588" s="50">
        <f t="shared" si="62"/>
        <v>556</v>
      </c>
      <c r="D588" s="52">
        <f t="shared" si="64"/>
        <v>0</v>
      </c>
      <c r="E588" s="52">
        <f t="shared" si="61"/>
        <v>0</v>
      </c>
      <c r="F588" s="51">
        <f t="shared" si="63"/>
        <v>0</v>
      </c>
      <c r="G588" s="120">
        <f t="shared" si="65"/>
        <v>0</v>
      </c>
      <c r="H588" s="121"/>
      <c r="I588" s="122"/>
      <c r="J588" s="49"/>
      <c r="L588" s="2"/>
      <c r="M588" s="2"/>
      <c r="T588" s="4">
        <f t="shared" si="59"/>
        <v>-202</v>
      </c>
      <c r="U588" s="18">
        <f t="shared" si="60"/>
        <v>8.4083333333333336E-3</v>
      </c>
    </row>
    <row r="589" spans="3:21" hidden="1" x14ac:dyDescent="0.25">
      <c r="C589" s="50">
        <f t="shared" si="62"/>
        <v>557</v>
      </c>
      <c r="D589" s="52">
        <f t="shared" si="64"/>
        <v>0</v>
      </c>
      <c r="E589" s="52">
        <f t="shared" si="61"/>
        <v>0</v>
      </c>
      <c r="F589" s="51">
        <f t="shared" si="63"/>
        <v>0</v>
      </c>
      <c r="G589" s="120">
        <f t="shared" si="65"/>
        <v>0</v>
      </c>
      <c r="H589" s="121"/>
      <c r="I589" s="122"/>
      <c r="J589" s="49"/>
      <c r="L589" s="2"/>
      <c r="M589" s="2"/>
      <c r="T589" s="4">
        <f t="shared" si="59"/>
        <v>-203</v>
      </c>
      <c r="U589" s="18">
        <f t="shared" si="60"/>
        <v>8.4083333333333336E-3</v>
      </c>
    </row>
    <row r="590" spans="3:21" hidden="1" x14ac:dyDescent="0.25">
      <c r="C590" s="50">
        <f t="shared" si="62"/>
        <v>558</v>
      </c>
      <c r="D590" s="52">
        <f t="shared" si="64"/>
        <v>0</v>
      </c>
      <c r="E590" s="52">
        <f t="shared" si="61"/>
        <v>0</v>
      </c>
      <c r="F590" s="51">
        <f t="shared" si="63"/>
        <v>0</v>
      </c>
      <c r="G590" s="120">
        <f t="shared" si="65"/>
        <v>0</v>
      </c>
      <c r="H590" s="121"/>
      <c r="I590" s="122"/>
      <c r="J590" s="49"/>
      <c r="L590" s="2"/>
      <c r="M590" s="2"/>
      <c r="T590" s="4">
        <f t="shared" si="59"/>
        <v>-204</v>
      </c>
      <c r="U590" s="18">
        <f t="shared" si="60"/>
        <v>8.4083333333333336E-3</v>
      </c>
    </row>
    <row r="591" spans="3:21" hidden="1" x14ac:dyDescent="0.25">
      <c r="C591" s="50">
        <f t="shared" si="62"/>
        <v>559</v>
      </c>
      <c r="D591" s="52">
        <f t="shared" si="64"/>
        <v>0</v>
      </c>
      <c r="E591" s="52">
        <f t="shared" si="61"/>
        <v>0</v>
      </c>
      <c r="F591" s="51">
        <f t="shared" si="63"/>
        <v>0</v>
      </c>
      <c r="G591" s="120">
        <f t="shared" si="65"/>
        <v>0</v>
      </c>
      <c r="H591" s="121"/>
      <c r="I591" s="122"/>
      <c r="J591" s="49"/>
      <c r="L591" s="2"/>
      <c r="M591" s="2"/>
      <c r="T591" s="4">
        <f t="shared" si="59"/>
        <v>-205</v>
      </c>
      <c r="U591" s="18">
        <f t="shared" si="60"/>
        <v>8.4083333333333336E-3</v>
      </c>
    </row>
    <row r="592" spans="3:21" hidden="1" x14ac:dyDescent="0.25">
      <c r="C592" s="50">
        <f t="shared" si="62"/>
        <v>560</v>
      </c>
      <c r="D592" s="52">
        <f t="shared" si="64"/>
        <v>0</v>
      </c>
      <c r="E592" s="52">
        <f t="shared" si="61"/>
        <v>0</v>
      </c>
      <c r="F592" s="51">
        <f t="shared" si="63"/>
        <v>0</v>
      </c>
      <c r="G592" s="120">
        <f t="shared" si="65"/>
        <v>0</v>
      </c>
      <c r="H592" s="121"/>
      <c r="I592" s="122"/>
      <c r="J592" s="49"/>
      <c r="L592" s="2"/>
      <c r="M592" s="2"/>
      <c r="T592" s="4">
        <f t="shared" si="59"/>
        <v>-206</v>
      </c>
      <c r="U592" s="18">
        <f t="shared" si="60"/>
        <v>8.4083333333333336E-3</v>
      </c>
    </row>
    <row r="593" spans="3:21" hidden="1" x14ac:dyDescent="0.25">
      <c r="C593" s="50">
        <f t="shared" si="62"/>
        <v>561</v>
      </c>
      <c r="D593" s="52">
        <f t="shared" si="64"/>
        <v>0</v>
      </c>
      <c r="E593" s="52">
        <f t="shared" si="61"/>
        <v>0</v>
      </c>
      <c r="F593" s="51">
        <f t="shared" si="63"/>
        <v>0</v>
      </c>
      <c r="G593" s="120">
        <f t="shared" si="65"/>
        <v>0</v>
      </c>
      <c r="H593" s="121"/>
      <c r="I593" s="122"/>
      <c r="J593" s="49"/>
      <c r="L593" s="2"/>
      <c r="M593" s="2"/>
      <c r="T593" s="4">
        <f t="shared" si="59"/>
        <v>-207</v>
      </c>
      <c r="U593" s="18">
        <f t="shared" si="60"/>
        <v>8.4083333333333336E-3</v>
      </c>
    </row>
    <row r="594" spans="3:21" hidden="1" x14ac:dyDescent="0.25">
      <c r="C594" s="50">
        <f t="shared" si="62"/>
        <v>562</v>
      </c>
      <c r="D594" s="52">
        <f t="shared" si="64"/>
        <v>0</v>
      </c>
      <c r="E594" s="52">
        <f t="shared" si="61"/>
        <v>0</v>
      </c>
      <c r="F594" s="51">
        <f t="shared" si="63"/>
        <v>0</v>
      </c>
      <c r="G594" s="120">
        <f t="shared" si="65"/>
        <v>0</v>
      </c>
      <c r="H594" s="121"/>
      <c r="I594" s="122"/>
      <c r="J594" s="49"/>
      <c r="L594" s="2"/>
      <c r="M594" s="2"/>
      <c r="T594" s="4">
        <f t="shared" si="59"/>
        <v>-208</v>
      </c>
      <c r="U594" s="18">
        <f t="shared" si="60"/>
        <v>8.4083333333333336E-3</v>
      </c>
    </row>
    <row r="595" spans="3:21" hidden="1" x14ac:dyDescent="0.25">
      <c r="C595" s="50">
        <f t="shared" si="62"/>
        <v>563</v>
      </c>
      <c r="D595" s="52">
        <f t="shared" si="64"/>
        <v>0</v>
      </c>
      <c r="E595" s="52">
        <f t="shared" si="61"/>
        <v>0</v>
      </c>
      <c r="F595" s="51">
        <f t="shared" si="63"/>
        <v>0</v>
      </c>
      <c r="G595" s="120">
        <f t="shared" si="65"/>
        <v>0</v>
      </c>
      <c r="H595" s="121"/>
      <c r="I595" s="122"/>
      <c r="J595" s="49"/>
      <c r="L595" s="2"/>
      <c r="M595" s="2"/>
      <c r="T595" s="4">
        <f t="shared" si="59"/>
        <v>-209</v>
      </c>
      <c r="U595" s="18">
        <f t="shared" si="60"/>
        <v>8.4083333333333336E-3</v>
      </c>
    </row>
    <row r="596" spans="3:21" hidden="1" x14ac:dyDescent="0.25">
      <c r="C596" s="50">
        <f t="shared" si="62"/>
        <v>564</v>
      </c>
      <c r="D596" s="52">
        <f t="shared" si="64"/>
        <v>0</v>
      </c>
      <c r="E596" s="52">
        <f t="shared" si="61"/>
        <v>0</v>
      </c>
      <c r="F596" s="51">
        <f t="shared" si="63"/>
        <v>0</v>
      </c>
      <c r="G596" s="120">
        <f t="shared" si="65"/>
        <v>0</v>
      </c>
      <c r="H596" s="121"/>
      <c r="I596" s="122"/>
      <c r="J596" s="49"/>
      <c r="L596" s="2"/>
      <c r="M596" s="2"/>
      <c r="T596" s="4">
        <f t="shared" si="59"/>
        <v>-210</v>
      </c>
      <c r="U596" s="18">
        <f t="shared" si="60"/>
        <v>8.4083333333333336E-3</v>
      </c>
    </row>
    <row r="597" spans="3:21" hidden="1" x14ac:dyDescent="0.25">
      <c r="C597" s="50">
        <f t="shared" si="62"/>
        <v>565</v>
      </c>
      <c r="D597" s="52">
        <f t="shared" si="64"/>
        <v>0</v>
      </c>
      <c r="E597" s="52">
        <f t="shared" si="61"/>
        <v>0</v>
      </c>
      <c r="F597" s="51">
        <f t="shared" si="63"/>
        <v>0</v>
      </c>
      <c r="G597" s="120">
        <f t="shared" si="65"/>
        <v>0</v>
      </c>
      <c r="H597" s="121"/>
      <c r="I597" s="122"/>
      <c r="J597" s="49"/>
      <c r="L597" s="2"/>
      <c r="M597" s="2"/>
      <c r="T597" s="4">
        <f t="shared" si="59"/>
        <v>-211</v>
      </c>
      <c r="U597" s="18">
        <f t="shared" si="60"/>
        <v>8.4083333333333336E-3</v>
      </c>
    </row>
    <row r="598" spans="3:21" hidden="1" x14ac:dyDescent="0.25">
      <c r="C598" s="50">
        <f t="shared" si="62"/>
        <v>566</v>
      </c>
      <c r="D598" s="52">
        <f t="shared" si="64"/>
        <v>0</v>
      </c>
      <c r="E598" s="52">
        <f t="shared" si="61"/>
        <v>0</v>
      </c>
      <c r="F598" s="51">
        <f t="shared" si="63"/>
        <v>0</v>
      </c>
      <c r="G598" s="120">
        <f t="shared" si="65"/>
        <v>0</v>
      </c>
      <c r="H598" s="121"/>
      <c r="I598" s="122"/>
      <c r="J598" s="49"/>
      <c r="L598" s="2"/>
      <c r="M598" s="2"/>
      <c r="T598" s="4">
        <f t="shared" si="59"/>
        <v>-212</v>
      </c>
      <c r="U598" s="18">
        <f t="shared" si="60"/>
        <v>8.4083333333333336E-3</v>
      </c>
    </row>
    <row r="599" spans="3:21" hidden="1" x14ac:dyDescent="0.25">
      <c r="C599" s="50">
        <f t="shared" si="62"/>
        <v>567</v>
      </c>
      <c r="D599" s="52">
        <f t="shared" si="64"/>
        <v>0</v>
      </c>
      <c r="E599" s="52">
        <f t="shared" si="61"/>
        <v>0</v>
      </c>
      <c r="F599" s="51">
        <f t="shared" si="63"/>
        <v>0</v>
      </c>
      <c r="G599" s="120">
        <f t="shared" si="65"/>
        <v>0</v>
      </c>
      <c r="H599" s="121"/>
      <c r="I599" s="122"/>
      <c r="J599" s="49"/>
      <c r="L599" s="2"/>
      <c r="M599" s="2"/>
      <c r="T599" s="4">
        <f t="shared" si="59"/>
        <v>-213</v>
      </c>
      <c r="U599" s="18">
        <f t="shared" si="60"/>
        <v>8.4083333333333336E-3</v>
      </c>
    </row>
    <row r="600" spans="3:21" hidden="1" x14ac:dyDescent="0.25">
      <c r="C600" s="50">
        <f t="shared" si="62"/>
        <v>568</v>
      </c>
      <c r="D600" s="52">
        <f t="shared" si="64"/>
        <v>0</v>
      </c>
      <c r="E600" s="52">
        <f t="shared" si="61"/>
        <v>0</v>
      </c>
      <c r="F600" s="51">
        <f t="shared" si="63"/>
        <v>0</v>
      </c>
      <c r="G600" s="120">
        <f t="shared" si="65"/>
        <v>0</v>
      </c>
      <c r="H600" s="121"/>
      <c r="I600" s="122"/>
      <c r="J600" s="49"/>
      <c r="L600" s="2"/>
      <c r="M600" s="2"/>
      <c r="T600" s="4">
        <f t="shared" si="59"/>
        <v>-214</v>
      </c>
      <c r="U600" s="18">
        <f t="shared" si="60"/>
        <v>8.4083333333333336E-3</v>
      </c>
    </row>
    <row r="601" spans="3:21" hidden="1" x14ac:dyDescent="0.25">
      <c r="C601" s="50">
        <f t="shared" si="62"/>
        <v>569</v>
      </c>
      <c r="D601" s="52">
        <f t="shared" si="64"/>
        <v>0</v>
      </c>
      <c r="E601" s="52">
        <f t="shared" si="61"/>
        <v>0</v>
      </c>
      <c r="F601" s="51">
        <f t="shared" si="63"/>
        <v>0</v>
      </c>
      <c r="G601" s="120">
        <f t="shared" si="65"/>
        <v>0</v>
      </c>
      <c r="H601" s="121"/>
      <c r="I601" s="122"/>
      <c r="J601" s="49"/>
      <c r="L601" s="2"/>
      <c r="M601" s="2"/>
      <c r="T601" s="4">
        <f t="shared" si="59"/>
        <v>-215</v>
      </c>
      <c r="U601" s="18">
        <f t="shared" si="60"/>
        <v>8.4083333333333336E-3</v>
      </c>
    </row>
    <row r="602" spans="3:21" hidden="1" x14ac:dyDescent="0.25">
      <c r="C602" s="50">
        <f t="shared" si="62"/>
        <v>570</v>
      </c>
      <c r="D602" s="52">
        <f t="shared" si="64"/>
        <v>0</v>
      </c>
      <c r="E602" s="52">
        <f t="shared" si="61"/>
        <v>0</v>
      </c>
      <c r="F602" s="51">
        <f t="shared" si="63"/>
        <v>0</v>
      </c>
      <c r="G602" s="120">
        <f t="shared" si="65"/>
        <v>0</v>
      </c>
      <c r="H602" s="121"/>
      <c r="I602" s="122"/>
      <c r="J602" s="49"/>
      <c r="L602" s="2"/>
      <c r="M602" s="2"/>
      <c r="T602" s="4">
        <f t="shared" si="59"/>
        <v>-216</v>
      </c>
      <c r="U602" s="18">
        <f t="shared" si="60"/>
        <v>8.4083333333333336E-3</v>
      </c>
    </row>
    <row r="603" spans="3:21" hidden="1" x14ac:dyDescent="0.25">
      <c r="C603" s="50">
        <f t="shared" si="62"/>
        <v>571</v>
      </c>
      <c r="D603" s="52">
        <f t="shared" si="64"/>
        <v>0</v>
      </c>
      <c r="E603" s="52">
        <f t="shared" si="61"/>
        <v>0</v>
      </c>
      <c r="F603" s="51">
        <f t="shared" si="63"/>
        <v>0</v>
      </c>
      <c r="G603" s="120">
        <f t="shared" si="65"/>
        <v>0</v>
      </c>
      <c r="H603" s="121"/>
      <c r="I603" s="122"/>
      <c r="J603" s="49"/>
      <c r="L603" s="2"/>
      <c r="M603" s="2"/>
      <c r="T603" s="4">
        <f t="shared" si="59"/>
        <v>-217</v>
      </c>
      <c r="U603" s="18">
        <f t="shared" si="60"/>
        <v>8.4083333333333336E-3</v>
      </c>
    </row>
    <row r="604" spans="3:21" hidden="1" x14ac:dyDescent="0.25">
      <c r="C604" s="50">
        <f t="shared" si="62"/>
        <v>572</v>
      </c>
      <c r="D604" s="52">
        <f t="shared" si="64"/>
        <v>0</v>
      </c>
      <c r="E604" s="52">
        <f t="shared" si="61"/>
        <v>0</v>
      </c>
      <c r="F604" s="51">
        <f t="shared" si="63"/>
        <v>0</v>
      </c>
      <c r="G604" s="120">
        <f t="shared" si="65"/>
        <v>0</v>
      </c>
      <c r="H604" s="121"/>
      <c r="I604" s="122"/>
      <c r="J604" s="49"/>
      <c r="L604" s="2"/>
      <c r="M604" s="2"/>
      <c r="T604" s="4">
        <f t="shared" si="59"/>
        <v>-218</v>
      </c>
      <c r="U604" s="18">
        <f t="shared" si="60"/>
        <v>8.4083333333333336E-3</v>
      </c>
    </row>
    <row r="605" spans="3:21" hidden="1" x14ac:dyDescent="0.25">
      <c r="C605" s="50">
        <f t="shared" si="62"/>
        <v>573</v>
      </c>
      <c r="D605" s="52">
        <f t="shared" si="64"/>
        <v>0</v>
      </c>
      <c r="E605" s="52">
        <f t="shared" si="61"/>
        <v>0</v>
      </c>
      <c r="F605" s="51">
        <f t="shared" si="63"/>
        <v>0</v>
      </c>
      <c r="G605" s="120">
        <f t="shared" si="65"/>
        <v>0</v>
      </c>
      <c r="H605" s="121"/>
      <c r="I605" s="122"/>
      <c r="J605" s="49"/>
      <c r="L605" s="2"/>
      <c r="M605" s="2"/>
      <c r="T605" s="4">
        <f t="shared" ref="T605:T627" si="66">T604-1</f>
        <v>-219</v>
      </c>
      <c r="U605" s="18">
        <f t="shared" ref="U605:U627" si="67">U604</f>
        <v>8.4083333333333336E-3</v>
      </c>
    </row>
    <row r="606" spans="3:21" hidden="1" x14ac:dyDescent="0.25">
      <c r="C606" s="50">
        <f t="shared" si="62"/>
        <v>574</v>
      </c>
      <c r="D606" s="52">
        <f t="shared" si="64"/>
        <v>0</v>
      </c>
      <c r="E606" s="52">
        <f t="shared" si="61"/>
        <v>0</v>
      </c>
      <c r="F606" s="51">
        <f t="shared" si="63"/>
        <v>0</v>
      </c>
      <c r="G606" s="120">
        <f t="shared" si="65"/>
        <v>0</v>
      </c>
      <c r="H606" s="121"/>
      <c r="I606" s="122"/>
      <c r="J606" s="49"/>
      <c r="L606" s="2"/>
      <c r="M606" s="2"/>
      <c r="T606" s="4">
        <f t="shared" si="66"/>
        <v>-220</v>
      </c>
      <c r="U606" s="18">
        <f t="shared" si="67"/>
        <v>8.4083333333333336E-3</v>
      </c>
    </row>
    <row r="607" spans="3:21" hidden="1" x14ac:dyDescent="0.25">
      <c r="C607" s="50">
        <f t="shared" si="62"/>
        <v>575</v>
      </c>
      <c r="D607" s="52">
        <f t="shared" si="64"/>
        <v>0</v>
      </c>
      <c r="E607" s="52">
        <f t="shared" si="61"/>
        <v>0</v>
      </c>
      <c r="F607" s="51">
        <f t="shared" si="63"/>
        <v>0</v>
      </c>
      <c r="G607" s="120">
        <f t="shared" si="65"/>
        <v>0</v>
      </c>
      <c r="H607" s="121"/>
      <c r="I607" s="122"/>
      <c r="J607" s="49"/>
      <c r="L607" s="2"/>
      <c r="M607" s="2"/>
      <c r="T607" s="4">
        <f t="shared" si="66"/>
        <v>-221</v>
      </c>
      <c r="U607" s="18">
        <f t="shared" si="67"/>
        <v>8.4083333333333336E-3</v>
      </c>
    </row>
    <row r="608" spans="3:21" hidden="1" x14ac:dyDescent="0.25">
      <c r="C608" s="50">
        <f t="shared" si="62"/>
        <v>576</v>
      </c>
      <c r="D608" s="52">
        <f t="shared" si="64"/>
        <v>0</v>
      </c>
      <c r="E608" s="52">
        <f t="shared" si="61"/>
        <v>0</v>
      </c>
      <c r="F608" s="51">
        <f t="shared" si="63"/>
        <v>0</v>
      </c>
      <c r="G608" s="120">
        <f t="shared" si="65"/>
        <v>0</v>
      </c>
      <c r="H608" s="121"/>
      <c r="I608" s="122"/>
      <c r="J608" s="49"/>
      <c r="L608" s="2"/>
      <c r="M608" s="2"/>
      <c r="T608" s="4">
        <f t="shared" si="66"/>
        <v>-222</v>
      </c>
      <c r="U608" s="18">
        <f t="shared" si="67"/>
        <v>8.4083333333333336E-3</v>
      </c>
    </row>
    <row r="609" spans="3:21" hidden="1" x14ac:dyDescent="0.25">
      <c r="C609" s="50">
        <f t="shared" si="62"/>
        <v>577</v>
      </c>
      <c r="D609" s="52">
        <f t="shared" si="64"/>
        <v>0</v>
      </c>
      <c r="E609" s="52">
        <f t="shared" ref="E609:E632" si="68">D609*U604</f>
        <v>0</v>
      </c>
      <c r="F609" s="51">
        <f t="shared" si="63"/>
        <v>0</v>
      </c>
      <c r="G609" s="120">
        <f t="shared" si="65"/>
        <v>0</v>
      </c>
      <c r="H609" s="121"/>
      <c r="I609" s="122"/>
      <c r="J609" s="49"/>
      <c r="L609" s="2"/>
      <c r="M609" s="2"/>
      <c r="T609" s="4">
        <f t="shared" si="66"/>
        <v>-223</v>
      </c>
      <c r="U609" s="18">
        <f t="shared" si="67"/>
        <v>8.4083333333333336E-3</v>
      </c>
    </row>
    <row r="610" spans="3:21" hidden="1" x14ac:dyDescent="0.25">
      <c r="C610" s="50">
        <f t="shared" ref="C610:C632" si="69">C609+1</f>
        <v>578</v>
      </c>
      <c r="D610" s="52">
        <f t="shared" si="64"/>
        <v>0</v>
      </c>
      <c r="E610" s="52">
        <f t="shared" si="68"/>
        <v>0</v>
      </c>
      <c r="F610" s="51">
        <f t="shared" si="63"/>
        <v>0</v>
      </c>
      <c r="G610" s="120">
        <f t="shared" si="65"/>
        <v>0</v>
      </c>
      <c r="H610" s="121"/>
      <c r="I610" s="122"/>
      <c r="J610" s="49"/>
      <c r="L610" s="2"/>
      <c r="M610" s="2"/>
      <c r="T610" s="4">
        <f t="shared" si="66"/>
        <v>-224</v>
      </c>
      <c r="U610" s="18">
        <f t="shared" si="67"/>
        <v>8.4083333333333336E-3</v>
      </c>
    </row>
    <row r="611" spans="3:21" hidden="1" x14ac:dyDescent="0.25">
      <c r="C611" s="50">
        <f t="shared" si="69"/>
        <v>579</v>
      </c>
      <c r="D611" s="52">
        <f t="shared" si="64"/>
        <v>0</v>
      </c>
      <c r="E611" s="52">
        <f t="shared" si="68"/>
        <v>0</v>
      </c>
      <c r="F611" s="51">
        <f t="shared" ref="F611:F632" si="70">IF(G611=0,G611-E611,G611-E611)</f>
        <v>0</v>
      </c>
      <c r="G611" s="120">
        <f t="shared" si="65"/>
        <v>0</v>
      </c>
      <c r="H611" s="121"/>
      <c r="I611" s="122"/>
      <c r="J611" s="49"/>
      <c r="L611" s="2"/>
      <c r="M611" s="2"/>
      <c r="T611" s="4">
        <f t="shared" si="66"/>
        <v>-225</v>
      </c>
      <c r="U611" s="18">
        <f t="shared" si="67"/>
        <v>8.4083333333333336E-3</v>
      </c>
    </row>
    <row r="612" spans="3:21" hidden="1" x14ac:dyDescent="0.25">
      <c r="C612" s="50">
        <f t="shared" si="69"/>
        <v>580</v>
      </c>
      <c r="D612" s="52">
        <f t="shared" ref="D612:D632" si="71">IF(OR(D611&lt;0,D611&lt;G611),0,(IF(J611=0,D611-F611,D611-J611-F611)))</f>
        <v>0</v>
      </c>
      <c r="E612" s="52">
        <f t="shared" si="68"/>
        <v>0</v>
      </c>
      <c r="F612" s="51">
        <f t="shared" si="70"/>
        <v>0</v>
      </c>
      <c r="G612" s="120">
        <f t="shared" si="65"/>
        <v>0</v>
      </c>
      <c r="H612" s="121"/>
      <c r="I612" s="122"/>
      <c r="J612" s="49"/>
      <c r="L612" s="2"/>
      <c r="M612" s="2"/>
      <c r="T612" s="4">
        <f t="shared" si="66"/>
        <v>-226</v>
      </c>
      <c r="U612" s="18">
        <f t="shared" si="67"/>
        <v>8.4083333333333336E-3</v>
      </c>
    </row>
    <row r="613" spans="3:21" hidden="1" x14ac:dyDescent="0.25">
      <c r="C613" s="50">
        <f t="shared" si="69"/>
        <v>581</v>
      </c>
      <c r="D613" s="52">
        <f t="shared" si="71"/>
        <v>0</v>
      </c>
      <c r="E613" s="52">
        <f t="shared" si="68"/>
        <v>0</v>
      </c>
      <c r="F613" s="51">
        <f t="shared" si="70"/>
        <v>0</v>
      </c>
      <c r="G613" s="120">
        <f t="shared" si="65"/>
        <v>0</v>
      </c>
      <c r="H613" s="121"/>
      <c r="I613" s="122"/>
      <c r="J613" s="49"/>
      <c r="L613" s="2"/>
      <c r="M613" s="2"/>
      <c r="T613" s="4">
        <f t="shared" si="66"/>
        <v>-227</v>
      </c>
      <c r="U613" s="18">
        <f t="shared" si="67"/>
        <v>8.4083333333333336E-3</v>
      </c>
    </row>
    <row r="614" spans="3:21" hidden="1" x14ac:dyDescent="0.25">
      <c r="C614" s="50">
        <f t="shared" si="69"/>
        <v>582</v>
      </c>
      <c r="D614" s="52">
        <f t="shared" si="71"/>
        <v>0</v>
      </c>
      <c r="E614" s="52">
        <f t="shared" si="68"/>
        <v>0</v>
      </c>
      <c r="F614" s="51">
        <f t="shared" si="70"/>
        <v>0</v>
      </c>
      <c r="G614" s="120">
        <f t="shared" si="65"/>
        <v>0</v>
      </c>
      <c r="H614" s="121"/>
      <c r="I614" s="122"/>
      <c r="J614" s="49"/>
      <c r="L614" s="2"/>
      <c r="M614" s="2"/>
      <c r="T614" s="4">
        <f t="shared" si="66"/>
        <v>-228</v>
      </c>
      <c r="U614" s="18">
        <f t="shared" si="67"/>
        <v>8.4083333333333336E-3</v>
      </c>
    </row>
    <row r="615" spans="3:21" hidden="1" x14ac:dyDescent="0.25">
      <c r="C615" s="50">
        <f t="shared" si="69"/>
        <v>583</v>
      </c>
      <c r="D615" s="52">
        <f t="shared" si="71"/>
        <v>0</v>
      </c>
      <c r="E615" s="52">
        <f t="shared" si="68"/>
        <v>0</v>
      </c>
      <c r="F615" s="51">
        <f t="shared" si="70"/>
        <v>0</v>
      </c>
      <c r="G615" s="120">
        <f t="shared" si="65"/>
        <v>0</v>
      </c>
      <c r="H615" s="121"/>
      <c r="I615" s="122"/>
      <c r="J615" s="49"/>
      <c r="L615" s="2"/>
      <c r="M615" s="2"/>
      <c r="T615" s="4">
        <f t="shared" si="66"/>
        <v>-229</v>
      </c>
      <c r="U615" s="18">
        <f t="shared" si="67"/>
        <v>8.4083333333333336E-3</v>
      </c>
    </row>
    <row r="616" spans="3:21" hidden="1" x14ac:dyDescent="0.25">
      <c r="C616" s="50">
        <f t="shared" si="69"/>
        <v>584</v>
      </c>
      <c r="D616" s="52">
        <f t="shared" si="71"/>
        <v>0</v>
      </c>
      <c r="E616" s="52">
        <f t="shared" si="68"/>
        <v>0</v>
      </c>
      <c r="F616" s="51">
        <f t="shared" si="70"/>
        <v>0</v>
      </c>
      <c r="G616" s="120">
        <f t="shared" si="65"/>
        <v>0</v>
      </c>
      <c r="H616" s="121"/>
      <c r="I616" s="122"/>
      <c r="J616" s="49"/>
      <c r="L616" s="2"/>
      <c r="M616" s="2"/>
      <c r="T616" s="4">
        <f t="shared" si="66"/>
        <v>-230</v>
      </c>
      <c r="U616" s="18">
        <f t="shared" si="67"/>
        <v>8.4083333333333336E-3</v>
      </c>
    </row>
    <row r="617" spans="3:21" hidden="1" x14ac:dyDescent="0.25">
      <c r="C617" s="50">
        <f t="shared" si="69"/>
        <v>585</v>
      </c>
      <c r="D617" s="52">
        <f t="shared" si="71"/>
        <v>0</v>
      </c>
      <c r="E617" s="52">
        <f t="shared" si="68"/>
        <v>0</v>
      </c>
      <c r="F617" s="51">
        <f t="shared" si="70"/>
        <v>0</v>
      </c>
      <c r="G617" s="120">
        <f t="shared" si="65"/>
        <v>0</v>
      </c>
      <c r="H617" s="121"/>
      <c r="I617" s="122"/>
      <c r="J617" s="49"/>
      <c r="L617" s="2"/>
      <c r="M617" s="2"/>
      <c r="T617" s="4">
        <f t="shared" si="66"/>
        <v>-231</v>
      </c>
      <c r="U617" s="18">
        <f t="shared" si="67"/>
        <v>8.4083333333333336E-3</v>
      </c>
    </row>
    <row r="618" spans="3:21" hidden="1" x14ac:dyDescent="0.25">
      <c r="C618" s="50">
        <f t="shared" si="69"/>
        <v>586</v>
      </c>
      <c r="D618" s="52">
        <f t="shared" si="71"/>
        <v>0</v>
      </c>
      <c r="E618" s="52">
        <f t="shared" si="68"/>
        <v>0</v>
      </c>
      <c r="F618" s="51">
        <f t="shared" si="70"/>
        <v>0</v>
      </c>
      <c r="G618" s="120">
        <f t="shared" si="65"/>
        <v>0</v>
      </c>
      <c r="H618" s="121"/>
      <c r="I618" s="122"/>
      <c r="J618" s="49"/>
      <c r="L618" s="2"/>
      <c r="M618" s="2"/>
      <c r="T618" s="4">
        <f t="shared" si="66"/>
        <v>-232</v>
      </c>
      <c r="U618" s="18">
        <f t="shared" si="67"/>
        <v>8.4083333333333336E-3</v>
      </c>
    </row>
    <row r="619" spans="3:21" hidden="1" x14ac:dyDescent="0.25">
      <c r="C619" s="50">
        <f t="shared" si="69"/>
        <v>587</v>
      </c>
      <c r="D619" s="52">
        <f t="shared" si="71"/>
        <v>0</v>
      </c>
      <c r="E619" s="52">
        <f t="shared" si="68"/>
        <v>0</v>
      </c>
      <c r="F619" s="51">
        <f t="shared" si="70"/>
        <v>0</v>
      </c>
      <c r="G619" s="120">
        <f t="shared" si="65"/>
        <v>0</v>
      </c>
      <c r="H619" s="121"/>
      <c r="I619" s="122"/>
      <c r="J619" s="49"/>
      <c r="L619" s="2"/>
      <c r="M619" s="2"/>
      <c r="T619" s="4">
        <f t="shared" si="66"/>
        <v>-233</v>
      </c>
      <c r="U619" s="18">
        <f t="shared" si="67"/>
        <v>8.4083333333333336E-3</v>
      </c>
    </row>
    <row r="620" spans="3:21" hidden="1" x14ac:dyDescent="0.25">
      <c r="C620" s="50">
        <f t="shared" si="69"/>
        <v>588</v>
      </c>
      <c r="D620" s="52">
        <f t="shared" si="71"/>
        <v>0</v>
      </c>
      <c r="E620" s="52">
        <f t="shared" si="68"/>
        <v>0</v>
      </c>
      <c r="F620" s="51">
        <f t="shared" si="70"/>
        <v>0</v>
      </c>
      <c r="G620" s="120">
        <f t="shared" si="65"/>
        <v>0</v>
      </c>
      <c r="H620" s="121"/>
      <c r="I620" s="122"/>
      <c r="J620" s="49"/>
      <c r="L620" s="2"/>
      <c r="M620" s="2"/>
      <c r="T620" s="4">
        <f t="shared" si="66"/>
        <v>-234</v>
      </c>
      <c r="U620" s="18">
        <f t="shared" si="67"/>
        <v>8.4083333333333336E-3</v>
      </c>
    </row>
    <row r="621" spans="3:21" hidden="1" x14ac:dyDescent="0.25">
      <c r="C621" s="50">
        <f t="shared" si="69"/>
        <v>589</v>
      </c>
      <c r="D621" s="52">
        <f t="shared" si="71"/>
        <v>0</v>
      </c>
      <c r="E621" s="52">
        <f t="shared" si="68"/>
        <v>0</v>
      </c>
      <c r="F621" s="51">
        <f t="shared" si="70"/>
        <v>0</v>
      </c>
      <c r="G621" s="120">
        <f t="shared" si="65"/>
        <v>0</v>
      </c>
      <c r="H621" s="121"/>
      <c r="I621" s="122"/>
      <c r="J621" s="49"/>
      <c r="L621" s="2"/>
      <c r="M621" s="2"/>
      <c r="T621" s="4">
        <f t="shared" si="66"/>
        <v>-235</v>
      </c>
      <c r="U621" s="18">
        <f t="shared" si="67"/>
        <v>8.4083333333333336E-3</v>
      </c>
    </row>
    <row r="622" spans="3:21" hidden="1" x14ac:dyDescent="0.25">
      <c r="C622" s="50">
        <f t="shared" si="69"/>
        <v>590</v>
      </c>
      <c r="D622" s="52">
        <f t="shared" si="71"/>
        <v>0</v>
      </c>
      <c r="E622" s="52">
        <f t="shared" si="68"/>
        <v>0</v>
      </c>
      <c r="F622" s="51">
        <f t="shared" si="70"/>
        <v>0</v>
      </c>
      <c r="G622" s="120">
        <f t="shared" si="65"/>
        <v>0</v>
      </c>
      <c r="H622" s="121"/>
      <c r="I622" s="122"/>
      <c r="J622" s="49"/>
      <c r="L622" s="2"/>
      <c r="M622" s="2"/>
      <c r="T622" s="4">
        <f t="shared" si="66"/>
        <v>-236</v>
      </c>
      <c r="U622" s="18">
        <f t="shared" si="67"/>
        <v>8.4083333333333336E-3</v>
      </c>
    </row>
    <row r="623" spans="3:21" hidden="1" x14ac:dyDescent="0.25">
      <c r="C623" s="50">
        <f t="shared" si="69"/>
        <v>591</v>
      </c>
      <c r="D623" s="52">
        <f t="shared" si="71"/>
        <v>0</v>
      </c>
      <c r="E623" s="52">
        <f t="shared" si="68"/>
        <v>0</v>
      </c>
      <c r="F623" s="51">
        <f t="shared" si="70"/>
        <v>0</v>
      </c>
      <c r="G623" s="120">
        <f t="shared" si="65"/>
        <v>0</v>
      </c>
      <c r="H623" s="121"/>
      <c r="I623" s="122"/>
      <c r="J623" s="49"/>
      <c r="L623" s="2"/>
      <c r="M623" s="2"/>
      <c r="T623" s="4">
        <f t="shared" si="66"/>
        <v>-237</v>
      </c>
      <c r="U623" s="18">
        <f t="shared" si="67"/>
        <v>8.4083333333333336E-3</v>
      </c>
    </row>
    <row r="624" spans="3:21" hidden="1" x14ac:dyDescent="0.25">
      <c r="C624" s="50">
        <f t="shared" si="69"/>
        <v>592</v>
      </c>
      <c r="D624" s="52">
        <f t="shared" si="71"/>
        <v>0</v>
      </c>
      <c r="E624" s="52">
        <f t="shared" si="68"/>
        <v>0</v>
      </c>
      <c r="F624" s="51">
        <f t="shared" si="70"/>
        <v>0</v>
      </c>
      <c r="G624" s="120">
        <f t="shared" si="65"/>
        <v>0</v>
      </c>
      <c r="H624" s="121"/>
      <c r="I624" s="122"/>
      <c r="J624" s="49"/>
      <c r="L624" s="2"/>
      <c r="M624" s="2"/>
      <c r="T624" s="4">
        <f t="shared" si="66"/>
        <v>-238</v>
      </c>
      <c r="U624" s="18">
        <f t="shared" si="67"/>
        <v>8.4083333333333336E-3</v>
      </c>
    </row>
    <row r="625" spans="3:21" hidden="1" x14ac:dyDescent="0.25">
      <c r="C625" s="50">
        <f t="shared" si="69"/>
        <v>593</v>
      </c>
      <c r="D625" s="52">
        <f t="shared" si="71"/>
        <v>0</v>
      </c>
      <c r="E625" s="52">
        <f t="shared" si="68"/>
        <v>0</v>
      </c>
      <c r="F625" s="51">
        <f t="shared" si="70"/>
        <v>0</v>
      </c>
      <c r="G625" s="120">
        <f t="shared" si="65"/>
        <v>0</v>
      </c>
      <c r="H625" s="121"/>
      <c r="I625" s="122"/>
      <c r="J625" s="49"/>
      <c r="L625" s="2"/>
      <c r="M625" s="2"/>
      <c r="T625" s="4">
        <f t="shared" si="66"/>
        <v>-239</v>
      </c>
      <c r="U625" s="18">
        <f t="shared" si="67"/>
        <v>8.4083333333333336E-3</v>
      </c>
    </row>
    <row r="626" spans="3:21" hidden="1" x14ac:dyDescent="0.25">
      <c r="C626" s="50">
        <f t="shared" si="69"/>
        <v>594</v>
      </c>
      <c r="D626" s="52">
        <f t="shared" si="71"/>
        <v>0</v>
      </c>
      <c r="E626" s="52">
        <f t="shared" si="68"/>
        <v>0</v>
      </c>
      <c r="F626" s="51">
        <f t="shared" si="70"/>
        <v>0</v>
      </c>
      <c r="G626" s="120">
        <f t="shared" si="65"/>
        <v>0</v>
      </c>
      <c r="H626" s="121"/>
      <c r="I626" s="122"/>
      <c r="J626" s="49"/>
      <c r="L626" s="2"/>
      <c r="M626" s="2"/>
      <c r="T626" s="4">
        <f t="shared" si="66"/>
        <v>-240</v>
      </c>
      <c r="U626" s="18">
        <f t="shared" si="67"/>
        <v>8.4083333333333336E-3</v>
      </c>
    </row>
    <row r="627" spans="3:21" hidden="1" x14ac:dyDescent="0.25">
      <c r="C627" s="50">
        <f t="shared" si="69"/>
        <v>595</v>
      </c>
      <c r="D627" s="52">
        <f t="shared" si="71"/>
        <v>0</v>
      </c>
      <c r="E627" s="52">
        <f t="shared" si="68"/>
        <v>0</v>
      </c>
      <c r="F627" s="51">
        <f t="shared" si="70"/>
        <v>0</v>
      </c>
      <c r="G627" s="120">
        <f t="shared" si="65"/>
        <v>0</v>
      </c>
      <c r="H627" s="121"/>
      <c r="I627" s="122"/>
      <c r="J627" s="49"/>
      <c r="L627" s="2"/>
      <c r="M627" s="2"/>
      <c r="T627" s="4">
        <f t="shared" si="66"/>
        <v>-241</v>
      </c>
      <c r="U627" s="18">
        <f t="shared" si="67"/>
        <v>8.4083333333333336E-3</v>
      </c>
    </row>
    <row r="628" spans="3:21" hidden="1" x14ac:dyDescent="0.25">
      <c r="C628" s="50">
        <f t="shared" si="69"/>
        <v>596</v>
      </c>
      <c r="D628" s="52">
        <f t="shared" si="71"/>
        <v>0</v>
      </c>
      <c r="E628" s="52">
        <f t="shared" si="68"/>
        <v>0</v>
      </c>
      <c r="F628" s="51">
        <f t="shared" si="70"/>
        <v>0</v>
      </c>
      <c r="G628" s="120">
        <f t="shared" si="65"/>
        <v>0</v>
      </c>
      <c r="H628" s="121"/>
      <c r="I628" s="122"/>
      <c r="J628" s="49"/>
      <c r="L628" s="2"/>
      <c r="M628" s="2"/>
      <c r="T628" s="5"/>
      <c r="U628" s="5"/>
    </row>
    <row r="629" spans="3:21" hidden="1" x14ac:dyDescent="0.25">
      <c r="C629" s="50">
        <f t="shared" si="69"/>
        <v>597</v>
      </c>
      <c r="D629" s="52">
        <f t="shared" si="71"/>
        <v>0</v>
      </c>
      <c r="E629" s="52">
        <f t="shared" si="68"/>
        <v>0</v>
      </c>
      <c r="F629" s="51">
        <f t="shared" si="70"/>
        <v>0</v>
      </c>
      <c r="G629" s="120">
        <f t="shared" si="65"/>
        <v>0</v>
      </c>
      <c r="H629" s="121"/>
      <c r="I629" s="122"/>
      <c r="J629" s="49"/>
      <c r="L629" s="2"/>
      <c r="M629" s="2"/>
      <c r="T629" s="5"/>
      <c r="U629" s="5"/>
    </row>
    <row r="630" spans="3:21" hidden="1" x14ac:dyDescent="0.25">
      <c r="C630" s="50">
        <f t="shared" si="69"/>
        <v>598</v>
      </c>
      <c r="D630" s="52">
        <f t="shared" si="71"/>
        <v>0</v>
      </c>
      <c r="E630" s="52">
        <f t="shared" si="68"/>
        <v>0</v>
      </c>
      <c r="F630" s="51">
        <f t="shared" si="70"/>
        <v>0</v>
      </c>
      <c r="G630" s="120">
        <f t="shared" si="65"/>
        <v>0</v>
      </c>
      <c r="H630" s="121"/>
      <c r="I630" s="122"/>
      <c r="J630" s="49"/>
      <c r="L630" s="2"/>
      <c r="M630" s="2"/>
      <c r="T630" s="5"/>
      <c r="U630" s="5"/>
    </row>
    <row r="631" spans="3:21" hidden="1" x14ac:dyDescent="0.25">
      <c r="C631" s="50">
        <f t="shared" si="69"/>
        <v>599</v>
      </c>
      <c r="D631" s="52">
        <f t="shared" si="71"/>
        <v>0</v>
      </c>
      <c r="E631" s="52">
        <f t="shared" si="68"/>
        <v>0</v>
      </c>
      <c r="F631" s="51">
        <f t="shared" si="70"/>
        <v>0</v>
      </c>
      <c r="G631" s="120">
        <f t="shared" si="65"/>
        <v>0</v>
      </c>
      <c r="H631" s="121"/>
      <c r="I631" s="122"/>
      <c r="J631" s="49"/>
      <c r="L631" s="2"/>
      <c r="M631" s="2"/>
      <c r="T631" s="54"/>
      <c r="U631" s="54"/>
    </row>
    <row r="632" spans="3:21" hidden="1" x14ac:dyDescent="0.25">
      <c r="C632" s="50">
        <f t="shared" si="69"/>
        <v>600</v>
      </c>
      <c r="D632" s="52">
        <f t="shared" si="71"/>
        <v>0</v>
      </c>
      <c r="E632" s="52">
        <f t="shared" si="68"/>
        <v>0</v>
      </c>
      <c r="F632" s="51">
        <f t="shared" si="70"/>
        <v>0</v>
      </c>
      <c r="G632" s="120">
        <f t="shared" si="65"/>
        <v>0</v>
      </c>
      <c r="H632" s="121"/>
      <c r="I632" s="122"/>
      <c r="J632" s="49"/>
      <c r="L632" s="2"/>
      <c r="M632" s="2"/>
      <c r="T632" s="5"/>
      <c r="U632" s="5"/>
    </row>
    <row r="633" spans="3:21" hidden="1" x14ac:dyDescent="0.25">
      <c r="C633" s="55"/>
      <c r="D633" s="56"/>
      <c r="E633" s="56"/>
      <c r="F633" s="56"/>
      <c r="G633" s="57"/>
      <c r="H633" s="58"/>
      <c r="J633" s="56"/>
      <c r="L633" s="5"/>
      <c r="M633" s="5"/>
      <c r="T633" s="5"/>
      <c r="U633" s="5"/>
    </row>
    <row r="634" spans="3:21" hidden="1" x14ac:dyDescent="0.25">
      <c r="C634" s="59" t="s">
        <v>20</v>
      </c>
      <c r="D634" s="56"/>
      <c r="E634" s="60">
        <f>SUM(E33:E632)</f>
        <v>19514728.116474859</v>
      </c>
      <c r="F634" s="60">
        <f>SUM(F33:F632)+H634</f>
        <v>8999999.9999998342</v>
      </c>
      <c r="G634" s="61"/>
      <c r="H634" s="62"/>
      <c r="J634" s="60">
        <f>SUM(J33:J632)</f>
        <v>0</v>
      </c>
      <c r="L634" s="2"/>
      <c r="M634" s="2"/>
      <c r="T634" s="5"/>
      <c r="U634" s="5"/>
    </row>
    <row r="635" spans="3:21" hidden="1" x14ac:dyDescent="0.25">
      <c r="C635" s="62"/>
      <c r="D635" s="63"/>
      <c r="E635" s="63"/>
      <c r="F635" s="63"/>
      <c r="G635" s="57"/>
      <c r="H635" s="64"/>
      <c r="I635" s="64"/>
      <c r="J635" s="63"/>
      <c r="L635" s="5"/>
      <c r="M635" s="5"/>
      <c r="N635" s="5"/>
      <c r="O635" s="5"/>
    </row>
    <row r="636" spans="3:21" hidden="1" x14ac:dyDescent="0.25">
      <c r="C636" s="62"/>
      <c r="D636" s="63"/>
      <c r="E636" s="63"/>
      <c r="F636" s="63"/>
      <c r="G636" s="57"/>
      <c r="H636" s="64"/>
      <c r="I636" s="64"/>
      <c r="J636" s="63"/>
      <c r="L636" s="5"/>
      <c r="M636" s="5"/>
      <c r="N636" s="5"/>
      <c r="O636" s="5"/>
    </row>
    <row r="637" spans="3:21" hidden="1" x14ac:dyDescent="0.25">
      <c r="C637" s="62"/>
      <c r="D637" s="63"/>
      <c r="E637" s="63"/>
      <c r="F637" s="63"/>
      <c r="G637" s="57"/>
      <c r="H637" s="64"/>
      <c r="I637" s="64"/>
      <c r="J637" s="63"/>
      <c r="L637" s="5"/>
      <c r="M637" s="5"/>
      <c r="N637" s="5"/>
      <c r="O637" s="5"/>
    </row>
    <row r="638" spans="3:21" hidden="1" x14ac:dyDescent="0.25">
      <c r="C638" s="62"/>
      <c r="D638" s="63"/>
      <c r="E638" s="63"/>
      <c r="F638" s="63"/>
      <c r="G638" s="57"/>
      <c r="H638" s="64"/>
      <c r="I638" s="64"/>
      <c r="J638" s="63"/>
      <c r="L638" s="5"/>
      <c r="M638" s="5"/>
      <c r="N638" s="5"/>
      <c r="O638" s="5"/>
    </row>
    <row r="639" spans="3:21" hidden="1" x14ac:dyDescent="0.25">
      <c r="L639" s="5"/>
      <c r="M639" s="5"/>
      <c r="N639" s="5"/>
      <c r="O639" s="5"/>
    </row>
    <row r="640" spans="3:21" hidden="1" x14ac:dyDescent="0.25">
      <c r="C640" s="62"/>
      <c r="D640" s="63"/>
      <c r="E640" s="63"/>
      <c r="F640" s="63"/>
      <c r="G640" s="57"/>
      <c r="H640" s="64"/>
      <c r="I640" s="64"/>
      <c r="J640" s="63"/>
      <c r="L640" s="5"/>
      <c r="M640" s="5"/>
      <c r="N640" s="5"/>
      <c r="O640" s="5"/>
    </row>
    <row r="641" spans="3:15" hidden="1" x14ac:dyDescent="0.25">
      <c r="C641" s="62"/>
      <c r="D641" s="63"/>
      <c r="E641" s="63"/>
      <c r="F641" s="63"/>
      <c r="G641" s="57"/>
      <c r="H641" s="64"/>
      <c r="I641" s="64"/>
      <c r="J641" s="63"/>
      <c r="L641" s="5"/>
      <c r="M641" s="5"/>
      <c r="N641" s="5"/>
      <c r="O641" s="5"/>
    </row>
    <row r="642" spans="3:15" hidden="1" x14ac:dyDescent="0.25">
      <c r="C642" s="62"/>
      <c r="D642" s="63"/>
      <c r="E642" s="63"/>
      <c r="F642" s="63"/>
      <c r="G642" s="57"/>
      <c r="H642" s="64"/>
      <c r="I642" s="64"/>
      <c r="J642" s="63"/>
      <c r="L642" s="5"/>
      <c r="M642" s="5"/>
      <c r="N642" s="5"/>
      <c r="O642" s="5"/>
    </row>
    <row r="643" spans="3:15" hidden="1" x14ac:dyDescent="0.25">
      <c r="C643" s="62"/>
      <c r="D643" s="63"/>
      <c r="E643" s="63"/>
      <c r="F643" s="63"/>
      <c r="G643" s="57"/>
      <c r="H643" s="64"/>
      <c r="I643" s="64"/>
      <c r="J643" s="63"/>
      <c r="L643" s="5"/>
      <c r="M643" s="5"/>
      <c r="N643" s="5"/>
      <c r="O643" s="5"/>
    </row>
    <row r="644" spans="3:15" hidden="1" x14ac:dyDescent="0.25">
      <c r="C644" s="62"/>
      <c r="D644" s="63"/>
      <c r="E644" s="63"/>
      <c r="F644" s="63"/>
      <c r="G644" s="57"/>
      <c r="H644" s="64"/>
      <c r="I644" s="64"/>
      <c r="J644" s="63"/>
      <c r="L644" s="5"/>
      <c r="M644" s="5"/>
      <c r="N644" s="5"/>
      <c r="O644" s="5"/>
    </row>
    <row r="645" spans="3:15" hidden="1" x14ac:dyDescent="0.25">
      <c r="C645" s="62"/>
      <c r="D645" s="63"/>
      <c r="E645" s="63"/>
      <c r="F645" s="63"/>
      <c r="G645" s="57"/>
      <c r="H645" s="64"/>
      <c r="I645" s="64"/>
      <c r="J645" s="63"/>
      <c r="L645" s="5"/>
      <c r="M645" s="5"/>
      <c r="N645" s="5"/>
      <c r="O645" s="5"/>
    </row>
    <row r="646" spans="3:15" hidden="1" x14ac:dyDescent="0.25">
      <c r="C646" s="62"/>
      <c r="D646" s="63"/>
      <c r="E646" s="63"/>
      <c r="F646" s="63"/>
      <c r="G646" s="57"/>
      <c r="H646" s="64"/>
      <c r="I646" s="64"/>
      <c r="J646" s="63"/>
      <c r="L646" s="5"/>
      <c r="M646" s="5"/>
      <c r="N646" s="5"/>
      <c r="O646" s="5"/>
    </row>
    <row r="647" spans="3:15" hidden="1" x14ac:dyDescent="0.25">
      <c r="C647" s="62"/>
      <c r="D647" s="63"/>
      <c r="E647" s="63"/>
      <c r="F647" s="63"/>
      <c r="G647" s="57"/>
      <c r="H647" s="64"/>
      <c r="I647" s="64"/>
      <c r="J647" s="63"/>
      <c r="L647" s="5"/>
      <c r="M647" s="5"/>
      <c r="N647" s="5"/>
      <c r="O647" s="5"/>
    </row>
    <row r="648" spans="3:15" hidden="1" x14ac:dyDescent="0.25">
      <c r="C648" s="62"/>
      <c r="D648" s="63"/>
      <c r="E648" s="63"/>
      <c r="F648" s="63"/>
      <c r="G648" s="57"/>
      <c r="H648" s="64"/>
      <c r="I648" s="64"/>
      <c r="J648" s="63"/>
      <c r="L648" s="5"/>
      <c r="M648" s="5"/>
      <c r="N648" s="5"/>
      <c r="O648" s="5"/>
    </row>
    <row r="649" spans="3:15" hidden="1" x14ac:dyDescent="0.25">
      <c r="C649" s="62"/>
      <c r="D649" s="63"/>
      <c r="E649" s="63"/>
      <c r="F649" s="63"/>
      <c r="G649" s="57"/>
      <c r="H649" s="64"/>
      <c r="I649" s="64"/>
      <c r="J649" s="63"/>
      <c r="L649" s="5"/>
      <c r="M649" s="5"/>
      <c r="N649" s="5"/>
      <c r="O649" s="5"/>
    </row>
    <row r="650" spans="3:15" hidden="1" x14ac:dyDescent="0.25">
      <c r="C650" s="62"/>
      <c r="D650" s="63"/>
      <c r="E650" s="63"/>
      <c r="F650" s="63"/>
      <c r="G650" s="57"/>
      <c r="H650" s="64"/>
      <c r="I650" s="64"/>
      <c r="J650" s="63"/>
      <c r="L650" s="5"/>
      <c r="M650" s="5"/>
      <c r="N650" s="5"/>
      <c r="O650" s="5"/>
    </row>
    <row r="651" spans="3:15" hidden="1" x14ac:dyDescent="0.25">
      <c r="C651" s="62"/>
      <c r="D651" s="63"/>
      <c r="E651" s="63"/>
      <c r="F651" s="63"/>
      <c r="G651" s="57"/>
      <c r="H651" s="64"/>
      <c r="I651" s="64"/>
      <c r="J651" s="63"/>
      <c r="L651" s="5"/>
      <c r="M651" s="5"/>
      <c r="N651" s="5"/>
      <c r="O651" s="5"/>
    </row>
    <row r="652" spans="3:15" hidden="1" x14ac:dyDescent="0.25">
      <c r="C652" s="62"/>
      <c r="D652" s="63"/>
      <c r="E652" s="63"/>
      <c r="F652" s="63"/>
      <c r="G652" s="57"/>
      <c r="H652" s="64"/>
      <c r="I652" s="64"/>
      <c r="J652" s="63"/>
      <c r="L652" s="5"/>
      <c r="M652" s="5"/>
      <c r="N652" s="5"/>
      <c r="O652" s="5"/>
    </row>
    <row r="653" spans="3:15" hidden="1" x14ac:dyDescent="0.25">
      <c r="C653" s="62"/>
      <c r="D653" s="63"/>
      <c r="E653" s="63"/>
      <c r="F653" s="63"/>
      <c r="G653" s="57"/>
      <c r="H653" s="64"/>
      <c r="I653" s="64"/>
      <c r="J653" s="63"/>
      <c r="L653" s="5"/>
      <c r="M653" s="5"/>
      <c r="N653" s="5"/>
      <c r="O653" s="5"/>
    </row>
    <row r="654" spans="3:15" hidden="1" x14ac:dyDescent="0.25">
      <c r="O654" s="5"/>
    </row>
    <row r="655" spans="3:15" hidden="1" x14ac:dyDescent="0.25">
      <c r="O655" s="5"/>
    </row>
    <row r="656" spans="3:15" hidden="1" x14ac:dyDescent="0.25">
      <c r="O656" s="5"/>
    </row>
    <row r="657" spans="15:15" hidden="1" x14ac:dyDescent="0.25">
      <c r="O657" s="5"/>
    </row>
    <row r="658" spans="15:15" hidden="1" x14ac:dyDescent="0.25">
      <c r="O658" s="5"/>
    </row>
    <row r="659" spans="15:15" hidden="1" x14ac:dyDescent="0.25">
      <c r="O659" s="5"/>
    </row>
    <row r="660" spans="15:15" hidden="1" x14ac:dyDescent="0.25">
      <c r="O660" s="5"/>
    </row>
    <row r="661" spans="15:15" hidden="1" x14ac:dyDescent="0.25">
      <c r="O661" s="5"/>
    </row>
    <row r="662" spans="15:15" hidden="1" x14ac:dyDescent="0.25">
      <c r="O662" s="5"/>
    </row>
    <row r="663" spans="15:15" hidden="1" x14ac:dyDescent="0.25">
      <c r="O663" s="5"/>
    </row>
    <row r="664" spans="15:15" hidden="1" x14ac:dyDescent="0.25">
      <c r="O664" s="5"/>
    </row>
    <row r="665" spans="15:15" hidden="1" x14ac:dyDescent="0.25">
      <c r="O665" s="5"/>
    </row>
    <row r="666" spans="15:15" hidden="1" x14ac:dyDescent="0.25">
      <c r="O666" s="5"/>
    </row>
    <row r="667" spans="15:15" hidden="1" x14ac:dyDescent="0.25">
      <c r="O667" s="5"/>
    </row>
    <row r="668" spans="15:15" hidden="1" x14ac:dyDescent="0.25">
      <c r="O668" s="5"/>
    </row>
    <row r="669" spans="15:15" hidden="1" x14ac:dyDescent="0.25">
      <c r="O669" s="5"/>
    </row>
    <row r="670" spans="15:15" hidden="1" x14ac:dyDescent="0.25">
      <c r="O670" s="5"/>
    </row>
    <row r="671" spans="15:15" hidden="1" x14ac:dyDescent="0.25">
      <c r="O671" s="5"/>
    </row>
    <row r="672" spans="15:15" hidden="1" x14ac:dyDescent="0.25">
      <c r="O672" s="5"/>
    </row>
    <row r="673" spans="15:15" hidden="1" x14ac:dyDescent="0.25">
      <c r="O673" s="5"/>
    </row>
    <row r="674" spans="15:15" hidden="1" x14ac:dyDescent="0.25">
      <c r="O674" s="5"/>
    </row>
    <row r="675" spans="15:15" hidden="1" x14ac:dyDescent="0.25">
      <c r="O675" s="5"/>
    </row>
    <row r="676" spans="15:15" hidden="1" x14ac:dyDescent="0.25">
      <c r="O676" s="5"/>
    </row>
    <row r="677" spans="15:15" hidden="1" x14ac:dyDescent="0.25">
      <c r="O677" s="5"/>
    </row>
    <row r="678" spans="15:15" hidden="1" x14ac:dyDescent="0.25">
      <c r="O678" s="5"/>
    </row>
    <row r="679" spans="15:15" hidden="1" x14ac:dyDescent="0.25">
      <c r="O679" s="5"/>
    </row>
    <row r="680" spans="15:15" hidden="1" x14ac:dyDescent="0.25">
      <c r="O680" s="5"/>
    </row>
    <row r="681" spans="15:15" hidden="1" x14ac:dyDescent="0.25">
      <c r="O681" s="5"/>
    </row>
    <row r="682" spans="15:15" hidden="1" x14ac:dyDescent="0.25">
      <c r="O682" s="5"/>
    </row>
    <row r="683" spans="15:15" hidden="1" x14ac:dyDescent="0.25">
      <c r="O683" s="5"/>
    </row>
    <row r="684" spans="15:15" hidden="1" x14ac:dyDescent="0.25">
      <c r="O684" s="5"/>
    </row>
    <row r="685" spans="15:15" hidden="1" x14ac:dyDescent="0.25">
      <c r="O685" s="5"/>
    </row>
    <row r="686" spans="15:15" hidden="1" x14ac:dyDescent="0.25">
      <c r="O686" s="5"/>
    </row>
    <row r="687" spans="15:15" hidden="1" x14ac:dyDescent="0.25">
      <c r="O687" s="5"/>
    </row>
    <row r="688" spans="15:15" hidden="1" x14ac:dyDescent="0.25">
      <c r="O688" s="5"/>
    </row>
    <row r="689" spans="15:15" hidden="1" x14ac:dyDescent="0.25">
      <c r="O689" s="5"/>
    </row>
    <row r="690" spans="15:15" hidden="1" x14ac:dyDescent="0.25">
      <c r="O690" s="5"/>
    </row>
    <row r="691" spans="15:15" hidden="1" x14ac:dyDescent="0.25">
      <c r="O691" s="5"/>
    </row>
    <row r="692" spans="15:15" hidden="1" x14ac:dyDescent="0.25">
      <c r="O692" s="5"/>
    </row>
    <row r="693" spans="15:15" hidden="1" x14ac:dyDescent="0.25">
      <c r="O693" s="5"/>
    </row>
    <row r="694" spans="15:15" hidden="1" x14ac:dyDescent="0.25">
      <c r="O694" s="5"/>
    </row>
    <row r="695" spans="15:15" hidden="1" x14ac:dyDescent="0.25">
      <c r="O695" s="5"/>
    </row>
    <row r="696" spans="15:15" hidden="1" x14ac:dyDescent="0.25">
      <c r="O696" s="5"/>
    </row>
    <row r="697" spans="15:15" hidden="1" x14ac:dyDescent="0.25">
      <c r="O697" s="5"/>
    </row>
    <row r="698" spans="15:15" hidden="1" x14ac:dyDescent="0.25">
      <c r="O698" s="5"/>
    </row>
    <row r="699" spans="15:15" hidden="1" x14ac:dyDescent="0.25">
      <c r="O699" s="5"/>
    </row>
    <row r="700" spans="15:15" hidden="1" x14ac:dyDescent="0.25">
      <c r="O700" s="5"/>
    </row>
    <row r="701" spans="15:15" hidden="1" x14ac:dyDescent="0.25">
      <c r="O701" s="5"/>
    </row>
    <row r="702" spans="15:15" hidden="1" x14ac:dyDescent="0.25">
      <c r="O702" s="5"/>
    </row>
    <row r="703" spans="15:15" hidden="1" x14ac:dyDescent="0.25">
      <c r="O703" s="5"/>
    </row>
    <row r="704" spans="15:15" hidden="1" x14ac:dyDescent="0.25">
      <c r="O704" s="5"/>
    </row>
    <row r="705" spans="15:15" hidden="1" x14ac:dyDescent="0.25">
      <c r="O705" s="5"/>
    </row>
    <row r="706" spans="15:15" hidden="1" x14ac:dyDescent="0.25">
      <c r="O706" s="5"/>
    </row>
    <row r="707" spans="15:15" hidden="1" x14ac:dyDescent="0.25">
      <c r="O707" s="5"/>
    </row>
    <row r="708" spans="15:15" hidden="1" x14ac:dyDescent="0.25">
      <c r="O708" s="5"/>
    </row>
    <row r="709" spans="15:15" hidden="1" x14ac:dyDescent="0.25">
      <c r="O709" s="5"/>
    </row>
    <row r="710" spans="15:15" hidden="1" x14ac:dyDescent="0.25">
      <c r="O710" s="5"/>
    </row>
    <row r="711" spans="15:15" hidden="1" x14ac:dyDescent="0.25">
      <c r="O711" s="5"/>
    </row>
    <row r="712" spans="15:15" hidden="1" x14ac:dyDescent="0.25">
      <c r="O712" s="5"/>
    </row>
    <row r="713" spans="15:15" hidden="1" x14ac:dyDescent="0.25">
      <c r="O713" s="5"/>
    </row>
    <row r="714" spans="15:15" hidden="1" x14ac:dyDescent="0.25">
      <c r="O714" s="5"/>
    </row>
    <row r="715" spans="15:15" hidden="1" x14ac:dyDescent="0.25">
      <c r="O715" s="5"/>
    </row>
    <row r="716" spans="15:15" hidden="1" x14ac:dyDescent="0.25">
      <c r="O716" s="5"/>
    </row>
    <row r="717" spans="15:15" hidden="1" x14ac:dyDescent="0.25">
      <c r="O717" s="5"/>
    </row>
    <row r="718" spans="15:15" hidden="1" x14ac:dyDescent="0.25">
      <c r="O718" s="5"/>
    </row>
    <row r="719" spans="15:15" hidden="1" x14ac:dyDescent="0.25">
      <c r="O719" s="5"/>
    </row>
    <row r="720" spans="15:15" hidden="1" x14ac:dyDescent="0.25">
      <c r="O720" s="5"/>
    </row>
    <row r="721" spans="2:15" hidden="1" x14ac:dyDescent="0.25">
      <c r="O721" s="5"/>
    </row>
    <row r="722" spans="2:15" hidden="1" x14ac:dyDescent="0.25">
      <c r="O722" s="5"/>
    </row>
    <row r="723" spans="2:15" hidden="1" x14ac:dyDescent="0.25">
      <c r="O723" s="5"/>
    </row>
    <row r="724" spans="2:15" hidden="1" x14ac:dyDescent="0.25">
      <c r="O724" s="5"/>
    </row>
    <row r="725" spans="2:15" hidden="1" x14ac:dyDescent="0.25">
      <c r="O725" s="5"/>
    </row>
    <row r="726" spans="2:15" hidden="1" x14ac:dyDescent="0.25">
      <c r="O726" s="5"/>
    </row>
    <row r="727" spans="2:15" hidden="1" x14ac:dyDescent="0.25">
      <c r="O727" s="5"/>
    </row>
    <row r="728" spans="2:15" hidden="1" x14ac:dyDescent="0.25">
      <c r="O728" s="5"/>
    </row>
    <row r="729" spans="2:15" hidden="1" x14ac:dyDescent="0.25">
      <c r="O729" s="5"/>
    </row>
    <row r="730" spans="2:15" hidden="1" x14ac:dyDescent="0.25">
      <c r="O730" s="5"/>
    </row>
    <row r="731" spans="2:15" hidden="1" x14ac:dyDescent="0.25">
      <c r="O731" s="5"/>
    </row>
    <row r="732" spans="2:15" hidden="1" x14ac:dyDescent="0.25">
      <c r="O732" s="5"/>
    </row>
    <row r="733" spans="2:15" hidden="1" x14ac:dyDescent="0.25">
      <c r="O733" s="5"/>
    </row>
    <row r="734" spans="2:15" hidden="1" x14ac:dyDescent="0.25">
      <c r="O734" s="5"/>
    </row>
    <row r="735" spans="2:15" hidden="1" x14ac:dyDescent="0.25">
      <c r="O735" s="5"/>
    </row>
    <row r="736" spans="2:15" ht="7.5" customHeight="1" x14ac:dyDescent="0.25">
      <c r="B736" s="112" t="str">
        <f>IF(E11&lt;G11,"ПВ ниже минимального",IF(D19="нет","сумма кредита подходит под стандартные условия",IF(E12&gt;G12, CONCATENATE("Превышена макс. сумма кредита ",G12/1000000," млн руб."),IF(D19="Ошибка_сумм",CONCATENATE("Минимальная сумма кредита для Комбо-ипотеки составляет ",TEXT(D18+D18/20,"  # ##")," руб.")," "))))</f>
        <v xml:space="preserve"> </v>
      </c>
      <c r="C736" s="112"/>
      <c r="D736" s="112"/>
      <c r="E736" s="112"/>
      <c r="O736" s="5"/>
    </row>
    <row r="737" spans="2:15" ht="17.25" customHeight="1" x14ac:dyDescent="0.25">
      <c r="B737" s="112"/>
      <c r="C737" s="112"/>
      <c r="D737" s="112"/>
      <c r="E737" s="112"/>
      <c r="O737" s="5"/>
    </row>
    <row r="738" spans="2:15" ht="6.75" customHeight="1" x14ac:dyDescent="0.25">
      <c r="B738" s="112"/>
      <c r="C738" s="112"/>
      <c r="D738" s="112"/>
      <c r="E738" s="112"/>
      <c r="O738" s="5"/>
    </row>
    <row r="739" spans="2:15" x14ac:dyDescent="0.25">
      <c r="O739" s="5"/>
    </row>
    <row r="740" spans="2:15" x14ac:dyDescent="0.25">
      <c r="O740" s="5"/>
    </row>
    <row r="741" spans="2:15" x14ac:dyDescent="0.25">
      <c r="O741" s="5"/>
    </row>
    <row r="742" spans="2:15" x14ac:dyDescent="0.25">
      <c r="O742" s="5"/>
    </row>
    <row r="743" spans="2:15" x14ac:dyDescent="0.25">
      <c r="O743" s="5"/>
    </row>
    <row r="744" spans="2:15" x14ac:dyDescent="0.25">
      <c r="O744" s="5"/>
    </row>
    <row r="745" spans="2:15" x14ac:dyDescent="0.25">
      <c r="O745" s="5"/>
    </row>
    <row r="746" spans="2:15" x14ac:dyDescent="0.25">
      <c r="O746" s="5"/>
    </row>
    <row r="747" spans="2:15" x14ac:dyDescent="0.25">
      <c r="O747" s="5"/>
    </row>
    <row r="748" spans="2:15" x14ac:dyDescent="0.25">
      <c r="O748" s="5"/>
    </row>
    <row r="749" spans="2:15" x14ac:dyDescent="0.25">
      <c r="O749" s="5"/>
    </row>
    <row r="750" spans="2:15" x14ac:dyDescent="0.25">
      <c r="O750" s="5"/>
    </row>
    <row r="751" spans="2:15" x14ac:dyDescent="0.25">
      <c r="O751" s="5"/>
    </row>
    <row r="752" spans="2:15" x14ac:dyDescent="0.25">
      <c r="O752" s="5"/>
    </row>
    <row r="753" spans="15:15" x14ac:dyDescent="0.25">
      <c r="O753" s="5"/>
    </row>
    <row r="754" spans="15:15" x14ac:dyDescent="0.25">
      <c r="O754" s="5"/>
    </row>
    <row r="755" spans="15:15" x14ac:dyDescent="0.25">
      <c r="O755" s="5"/>
    </row>
    <row r="756" spans="15:15" x14ac:dyDescent="0.25">
      <c r="O756" s="5"/>
    </row>
    <row r="757" spans="15:15" x14ac:dyDescent="0.25">
      <c r="O757" s="5"/>
    </row>
    <row r="758" spans="15:15" x14ac:dyDescent="0.25">
      <c r="O758" s="5"/>
    </row>
    <row r="759" spans="15:15" x14ac:dyDescent="0.25">
      <c r="O759" s="5"/>
    </row>
    <row r="760" spans="15:15" x14ac:dyDescent="0.25">
      <c r="O760" s="5"/>
    </row>
    <row r="761" spans="15:15" x14ac:dyDescent="0.25">
      <c r="O761" s="5"/>
    </row>
    <row r="762" spans="15:15" x14ac:dyDescent="0.25">
      <c r="O762" s="5"/>
    </row>
    <row r="763" spans="15:15" x14ac:dyDescent="0.25">
      <c r="O763" s="5"/>
    </row>
    <row r="764" spans="15:15" x14ac:dyDescent="0.25">
      <c r="O764" s="5"/>
    </row>
    <row r="765" spans="15:15" x14ac:dyDescent="0.25">
      <c r="O765" s="5"/>
    </row>
    <row r="766" spans="15:15" x14ac:dyDescent="0.25">
      <c r="O766" s="5"/>
    </row>
    <row r="767" spans="15:15" x14ac:dyDescent="0.25">
      <c r="O767" s="5"/>
    </row>
    <row r="768" spans="15:15" x14ac:dyDescent="0.25">
      <c r="O768" s="5"/>
    </row>
    <row r="769" spans="15:15" x14ac:dyDescent="0.25">
      <c r="O769" s="5"/>
    </row>
    <row r="770" spans="15:15" x14ac:dyDescent="0.25">
      <c r="O770" s="5"/>
    </row>
    <row r="771" spans="15:15" x14ac:dyDescent="0.25">
      <c r="O771" s="5"/>
    </row>
    <row r="775" spans="15:15" x14ac:dyDescent="0.25">
      <c r="O775" s="5"/>
    </row>
    <row r="776" spans="15:15" x14ac:dyDescent="0.25">
      <c r="O776" s="5"/>
    </row>
    <row r="777" spans="15:15" x14ac:dyDescent="0.25">
      <c r="O777" s="5"/>
    </row>
    <row r="778" spans="15:15" x14ac:dyDescent="0.25">
      <c r="O778" s="5"/>
    </row>
    <row r="809" spans="15:15" x14ac:dyDescent="0.25">
      <c r="O809" s="5"/>
    </row>
    <row r="810" spans="15:15" x14ac:dyDescent="0.25">
      <c r="O810" s="5"/>
    </row>
    <row r="811" spans="15:15" x14ac:dyDescent="0.25">
      <c r="O811" s="5"/>
    </row>
    <row r="812" spans="15:15" x14ac:dyDescent="0.25">
      <c r="O812" s="5"/>
    </row>
    <row r="813" spans="15:15" x14ac:dyDescent="0.25">
      <c r="O813" s="5"/>
    </row>
    <row r="814" spans="15:15" x14ac:dyDescent="0.25">
      <c r="O814" s="5"/>
    </row>
    <row r="815" spans="15:15" x14ac:dyDescent="0.25">
      <c r="O815" s="5"/>
    </row>
    <row r="816" spans="15:15" x14ac:dyDescent="0.25">
      <c r="O816" s="5"/>
    </row>
  </sheetData>
  <sheetProtection algorithmName="SHA-512" hashValue="rbt3TJHQTXqPqogvniEMOI5422xaMc3TT8HyB7lr2hzYJlmXdp6c4AqDH6JlC07fesiBmc/sOdj70MmpYrmq3Q==" saltValue="pTau7r4X5PlJYi13kK9n9Q==" spinCount="100000" sheet="1" objects="1" scenarios="1"/>
  <customSheetViews>
    <customSheetView guid="{7503E951-1CC9-4A5E-BCBE-AF3E362DD6EE}" showPageBreaks="1" showGridLines="0" view="pageBreakPreview">
      <selection activeCell="E12" sqref="E12"/>
    </customSheetView>
  </customSheetViews>
  <mergeCells count="620">
    <mergeCell ref="B6:E6"/>
    <mergeCell ref="G55:I55"/>
    <mergeCell ref="G56:I56"/>
    <mergeCell ref="G57:I57"/>
    <mergeCell ref="G58:I58"/>
    <mergeCell ref="G59:I59"/>
    <mergeCell ref="G60:I60"/>
    <mergeCell ref="G49:I49"/>
    <mergeCell ref="G50:I50"/>
    <mergeCell ref="G51:I51"/>
    <mergeCell ref="G52:I52"/>
    <mergeCell ref="G53:I53"/>
    <mergeCell ref="G54:I54"/>
    <mergeCell ref="G45:I45"/>
    <mergeCell ref="G46:I46"/>
    <mergeCell ref="G47:I47"/>
    <mergeCell ref="G48:I48"/>
    <mergeCell ref="G37:I37"/>
    <mergeCell ref="G38:I38"/>
    <mergeCell ref="G39:I39"/>
    <mergeCell ref="G40:I40"/>
    <mergeCell ref="G41:I41"/>
    <mergeCell ref="G42:I42"/>
    <mergeCell ref="G43:I43"/>
    <mergeCell ref="G610:I610"/>
    <mergeCell ref="G611:I611"/>
    <mergeCell ref="G612:I612"/>
    <mergeCell ref="G613:I613"/>
    <mergeCell ref="G614:I614"/>
    <mergeCell ref="G615:I615"/>
    <mergeCell ref="G604:I604"/>
    <mergeCell ref="G605:I605"/>
    <mergeCell ref="G606:I606"/>
    <mergeCell ref="G607:I607"/>
    <mergeCell ref="G608:I608"/>
    <mergeCell ref="G609:I609"/>
    <mergeCell ref="G631:I631"/>
    <mergeCell ref="G632:I632"/>
    <mergeCell ref="G622:I622"/>
    <mergeCell ref="G623:I623"/>
    <mergeCell ref="G624:I624"/>
    <mergeCell ref="G625:I625"/>
    <mergeCell ref="G626:I626"/>
    <mergeCell ref="G627:I627"/>
    <mergeCell ref="G616:I616"/>
    <mergeCell ref="G617:I617"/>
    <mergeCell ref="G618:I618"/>
    <mergeCell ref="G619:I619"/>
    <mergeCell ref="G620:I620"/>
    <mergeCell ref="G621:I621"/>
    <mergeCell ref="G628:I628"/>
    <mergeCell ref="G629:I629"/>
    <mergeCell ref="G630:I630"/>
    <mergeCell ref="G601:I601"/>
    <mergeCell ref="G602:I602"/>
    <mergeCell ref="G603:I603"/>
    <mergeCell ref="G592:I592"/>
    <mergeCell ref="G593:I593"/>
    <mergeCell ref="G594:I594"/>
    <mergeCell ref="G595:I595"/>
    <mergeCell ref="G596:I596"/>
    <mergeCell ref="G597:I597"/>
    <mergeCell ref="G598:I598"/>
    <mergeCell ref="G599:I599"/>
    <mergeCell ref="G600:I600"/>
    <mergeCell ref="G586:I586"/>
    <mergeCell ref="G587:I587"/>
    <mergeCell ref="G588:I588"/>
    <mergeCell ref="G589:I589"/>
    <mergeCell ref="G590:I590"/>
    <mergeCell ref="G591:I591"/>
    <mergeCell ref="G580:I580"/>
    <mergeCell ref="G581:I581"/>
    <mergeCell ref="G582:I582"/>
    <mergeCell ref="G583:I583"/>
    <mergeCell ref="G584:I584"/>
    <mergeCell ref="G585:I585"/>
    <mergeCell ref="G574:I574"/>
    <mergeCell ref="G575:I575"/>
    <mergeCell ref="G576:I576"/>
    <mergeCell ref="G577:I577"/>
    <mergeCell ref="G578:I578"/>
    <mergeCell ref="G579:I579"/>
    <mergeCell ref="G568:I568"/>
    <mergeCell ref="G569:I569"/>
    <mergeCell ref="G570:I570"/>
    <mergeCell ref="G571:I571"/>
    <mergeCell ref="G572:I572"/>
    <mergeCell ref="G573:I573"/>
    <mergeCell ref="G562:I562"/>
    <mergeCell ref="G563:I563"/>
    <mergeCell ref="G564:I564"/>
    <mergeCell ref="G565:I565"/>
    <mergeCell ref="G566:I566"/>
    <mergeCell ref="G567:I567"/>
    <mergeCell ref="G556:I556"/>
    <mergeCell ref="G557:I557"/>
    <mergeCell ref="G558:I558"/>
    <mergeCell ref="G559:I559"/>
    <mergeCell ref="G560:I560"/>
    <mergeCell ref="G561:I561"/>
    <mergeCell ref="G550:I550"/>
    <mergeCell ref="G551:I551"/>
    <mergeCell ref="G552:I552"/>
    <mergeCell ref="G553:I553"/>
    <mergeCell ref="G554:I554"/>
    <mergeCell ref="G555:I555"/>
    <mergeCell ref="G544:I544"/>
    <mergeCell ref="G545:I545"/>
    <mergeCell ref="G546:I546"/>
    <mergeCell ref="G547:I547"/>
    <mergeCell ref="G548:I548"/>
    <mergeCell ref="G549:I549"/>
    <mergeCell ref="G538:I538"/>
    <mergeCell ref="G539:I539"/>
    <mergeCell ref="G540:I540"/>
    <mergeCell ref="G541:I541"/>
    <mergeCell ref="G542:I542"/>
    <mergeCell ref="G543:I543"/>
    <mergeCell ref="G532:I532"/>
    <mergeCell ref="G533:I533"/>
    <mergeCell ref="G534:I534"/>
    <mergeCell ref="G535:I535"/>
    <mergeCell ref="G536:I536"/>
    <mergeCell ref="G537:I537"/>
    <mergeCell ref="G526:I526"/>
    <mergeCell ref="G527:I527"/>
    <mergeCell ref="G528:I528"/>
    <mergeCell ref="G529:I529"/>
    <mergeCell ref="G530:I530"/>
    <mergeCell ref="G531:I531"/>
    <mergeCell ref="G520:I520"/>
    <mergeCell ref="G521:I521"/>
    <mergeCell ref="G522:I522"/>
    <mergeCell ref="G523:I523"/>
    <mergeCell ref="G524:I524"/>
    <mergeCell ref="G525:I525"/>
    <mergeCell ref="G514:I514"/>
    <mergeCell ref="G515:I515"/>
    <mergeCell ref="G516:I516"/>
    <mergeCell ref="G517:I517"/>
    <mergeCell ref="G518:I518"/>
    <mergeCell ref="G519:I519"/>
    <mergeCell ref="G508:I508"/>
    <mergeCell ref="G509:I509"/>
    <mergeCell ref="G510:I510"/>
    <mergeCell ref="G511:I511"/>
    <mergeCell ref="G512:I512"/>
    <mergeCell ref="G513:I513"/>
    <mergeCell ref="G502:I502"/>
    <mergeCell ref="G503:I503"/>
    <mergeCell ref="G504:I504"/>
    <mergeCell ref="G505:I505"/>
    <mergeCell ref="G506:I506"/>
    <mergeCell ref="G507:I507"/>
    <mergeCell ref="G496:I496"/>
    <mergeCell ref="G497:I497"/>
    <mergeCell ref="G498:I498"/>
    <mergeCell ref="G499:I499"/>
    <mergeCell ref="G500:I500"/>
    <mergeCell ref="G501:I501"/>
    <mergeCell ref="G490:I490"/>
    <mergeCell ref="G491:I491"/>
    <mergeCell ref="G492:I492"/>
    <mergeCell ref="G493:I493"/>
    <mergeCell ref="G494:I494"/>
    <mergeCell ref="G495:I495"/>
    <mergeCell ref="G484:I484"/>
    <mergeCell ref="G485:I485"/>
    <mergeCell ref="G486:I486"/>
    <mergeCell ref="G487:I487"/>
    <mergeCell ref="G488:I488"/>
    <mergeCell ref="G489:I489"/>
    <mergeCell ref="G478:I478"/>
    <mergeCell ref="G479:I479"/>
    <mergeCell ref="G480:I480"/>
    <mergeCell ref="G481:I481"/>
    <mergeCell ref="G482:I482"/>
    <mergeCell ref="G483:I483"/>
    <mergeCell ref="G472:I472"/>
    <mergeCell ref="G473:I473"/>
    <mergeCell ref="G474:I474"/>
    <mergeCell ref="G475:I475"/>
    <mergeCell ref="G476:I476"/>
    <mergeCell ref="G477:I477"/>
    <mergeCell ref="G466:I466"/>
    <mergeCell ref="G467:I467"/>
    <mergeCell ref="G468:I468"/>
    <mergeCell ref="G469:I469"/>
    <mergeCell ref="G470:I470"/>
    <mergeCell ref="G471:I471"/>
    <mergeCell ref="G460:I460"/>
    <mergeCell ref="G461:I461"/>
    <mergeCell ref="G462:I462"/>
    <mergeCell ref="G463:I463"/>
    <mergeCell ref="G464:I464"/>
    <mergeCell ref="G465:I465"/>
    <mergeCell ref="G454:I454"/>
    <mergeCell ref="G455:I455"/>
    <mergeCell ref="G456:I456"/>
    <mergeCell ref="G457:I457"/>
    <mergeCell ref="G458:I458"/>
    <mergeCell ref="G459:I459"/>
    <mergeCell ref="G448:I448"/>
    <mergeCell ref="G449:I449"/>
    <mergeCell ref="G450:I450"/>
    <mergeCell ref="G451:I451"/>
    <mergeCell ref="G452:I452"/>
    <mergeCell ref="G453:I453"/>
    <mergeCell ref="G442:I442"/>
    <mergeCell ref="G443:I443"/>
    <mergeCell ref="G444:I444"/>
    <mergeCell ref="G445:I445"/>
    <mergeCell ref="G446:I446"/>
    <mergeCell ref="G447:I447"/>
    <mergeCell ref="G436:I436"/>
    <mergeCell ref="G437:I437"/>
    <mergeCell ref="G438:I438"/>
    <mergeCell ref="G439:I439"/>
    <mergeCell ref="G440:I440"/>
    <mergeCell ref="G441:I441"/>
    <mergeCell ref="G430:I430"/>
    <mergeCell ref="G431:I431"/>
    <mergeCell ref="G432:I432"/>
    <mergeCell ref="G433:I433"/>
    <mergeCell ref="G434:I434"/>
    <mergeCell ref="G435:I435"/>
    <mergeCell ref="G424:I424"/>
    <mergeCell ref="G425:I425"/>
    <mergeCell ref="G426:I426"/>
    <mergeCell ref="G427:I427"/>
    <mergeCell ref="G428:I428"/>
    <mergeCell ref="G429:I429"/>
    <mergeCell ref="G418:I418"/>
    <mergeCell ref="G419:I419"/>
    <mergeCell ref="G420:I420"/>
    <mergeCell ref="G421:I421"/>
    <mergeCell ref="G422:I422"/>
    <mergeCell ref="G423:I423"/>
    <mergeCell ref="G412:I412"/>
    <mergeCell ref="G413:I413"/>
    <mergeCell ref="G414:I414"/>
    <mergeCell ref="G415:I415"/>
    <mergeCell ref="G416:I416"/>
    <mergeCell ref="G417:I417"/>
    <mergeCell ref="G406:I406"/>
    <mergeCell ref="G407:I407"/>
    <mergeCell ref="G408:I408"/>
    <mergeCell ref="G409:I409"/>
    <mergeCell ref="G410:I410"/>
    <mergeCell ref="G411:I411"/>
    <mergeCell ref="G400:I400"/>
    <mergeCell ref="G401:I401"/>
    <mergeCell ref="G402:I402"/>
    <mergeCell ref="G403:I403"/>
    <mergeCell ref="G404:I404"/>
    <mergeCell ref="G405:I405"/>
    <mergeCell ref="G394:I394"/>
    <mergeCell ref="G395:I395"/>
    <mergeCell ref="G396:I396"/>
    <mergeCell ref="G397:I397"/>
    <mergeCell ref="G398:I398"/>
    <mergeCell ref="G399:I399"/>
    <mergeCell ref="G388:I388"/>
    <mergeCell ref="G389:I389"/>
    <mergeCell ref="G390:I390"/>
    <mergeCell ref="G391:I391"/>
    <mergeCell ref="G392:I392"/>
    <mergeCell ref="G393:I393"/>
    <mergeCell ref="G382:I382"/>
    <mergeCell ref="G383:I383"/>
    <mergeCell ref="G384:I384"/>
    <mergeCell ref="G385:I385"/>
    <mergeCell ref="G386:I386"/>
    <mergeCell ref="G387:I387"/>
    <mergeCell ref="G376:I376"/>
    <mergeCell ref="G377:I377"/>
    <mergeCell ref="G378:I378"/>
    <mergeCell ref="G379:I379"/>
    <mergeCell ref="G380:I380"/>
    <mergeCell ref="G381:I381"/>
    <mergeCell ref="G370:I370"/>
    <mergeCell ref="G371:I371"/>
    <mergeCell ref="G372:I372"/>
    <mergeCell ref="G373:I373"/>
    <mergeCell ref="G374:I374"/>
    <mergeCell ref="G375:I375"/>
    <mergeCell ref="G364:I364"/>
    <mergeCell ref="G365:I365"/>
    <mergeCell ref="G366:I366"/>
    <mergeCell ref="G367:I367"/>
    <mergeCell ref="G368:I368"/>
    <mergeCell ref="G369:I369"/>
    <mergeCell ref="G358:I358"/>
    <mergeCell ref="G359:I359"/>
    <mergeCell ref="G360:I360"/>
    <mergeCell ref="G361:I361"/>
    <mergeCell ref="G362:I362"/>
    <mergeCell ref="G363:I363"/>
    <mergeCell ref="G352:I352"/>
    <mergeCell ref="G353:I353"/>
    <mergeCell ref="G354:I354"/>
    <mergeCell ref="G355:I355"/>
    <mergeCell ref="G356:I356"/>
    <mergeCell ref="G357:I357"/>
    <mergeCell ref="G346:I346"/>
    <mergeCell ref="G347:I347"/>
    <mergeCell ref="G348:I348"/>
    <mergeCell ref="G349:I349"/>
    <mergeCell ref="G350:I350"/>
    <mergeCell ref="G351:I351"/>
    <mergeCell ref="G340:I340"/>
    <mergeCell ref="G341:I341"/>
    <mergeCell ref="G342:I342"/>
    <mergeCell ref="G343:I343"/>
    <mergeCell ref="G344:I344"/>
    <mergeCell ref="G345:I345"/>
    <mergeCell ref="G334:I334"/>
    <mergeCell ref="G335:I335"/>
    <mergeCell ref="G336:I336"/>
    <mergeCell ref="G337:I337"/>
    <mergeCell ref="G338:I338"/>
    <mergeCell ref="G339:I339"/>
    <mergeCell ref="G328:I328"/>
    <mergeCell ref="G329:I329"/>
    <mergeCell ref="G330:I330"/>
    <mergeCell ref="G331:I331"/>
    <mergeCell ref="G332:I332"/>
    <mergeCell ref="G333:I333"/>
    <mergeCell ref="G322:I322"/>
    <mergeCell ref="G323:I323"/>
    <mergeCell ref="G324:I324"/>
    <mergeCell ref="G325:I325"/>
    <mergeCell ref="G326:I326"/>
    <mergeCell ref="G327:I327"/>
    <mergeCell ref="G316:I316"/>
    <mergeCell ref="G317:I317"/>
    <mergeCell ref="G318:I318"/>
    <mergeCell ref="G319:I319"/>
    <mergeCell ref="G320:I320"/>
    <mergeCell ref="G321:I321"/>
    <mergeCell ref="G310:I310"/>
    <mergeCell ref="G311:I311"/>
    <mergeCell ref="G312:I312"/>
    <mergeCell ref="G313:I313"/>
    <mergeCell ref="G314:I314"/>
    <mergeCell ref="G315:I315"/>
    <mergeCell ref="G304:I304"/>
    <mergeCell ref="G305:I305"/>
    <mergeCell ref="G306:I306"/>
    <mergeCell ref="G307:I307"/>
    <mergeCell ref="G308:I308"/>
    <mergeCell ref="G309:I309"/>
    <mergeCell ref="G298:I298"/>
    <mergeCell ref="G299:I299"/>
    <mergeCell ref="G300:I300"/>
    <mergeCell ref="G301:I301"/>
    <mergeCell ref="G302:I302"/>
    <mergeCell ref="G303:I303"/>
    <mergeCell ref="G292:I292"/>
    <mergeCell ref="G293:I293"/>
    <mergeCell ref="G294:I294"/>
    <mergeCell ref="G295:I295"/>
    <mergeCell ref="G296:I296"/>
    <mergeCell ref="G297:I297"/>
    <mergeCell ref="G286:I286"/>
    <mergeCell ref="G287:I287"/>
    <mergeCell ref="G288:I288"/>
    <mergeCell ref="G289:I289"/>
    <mergeCell ref="G290:I290"/>
    <mergeCell ref="G291:I291"/>
    <mergeCell ref="G280:I280"/>
    <mergeCell ref="G281:I281"/>
    <mergeCell ref="G282:I282"/>
    <mergeCell ref="G283:I283"/>
    <mergeCell ref="G284:I284"/>
    <mergeCell ref="G285:I285"/>
    <mergeCell ref="G274:I274"/>
    <mergeCell ref="G275:I275"/>
    <mergeCell ref="G276:I276"/>
    <mergeCell ref="G277:I277"/>
    <mergeCell ref="G278:I278"/>
    <mergeCell ref="G279:I279"/>
    <mergeCell ref="G268:I268"/>
    <mergeCell ref="G269:I269"/>
    <mergeCell ref="G270:I270"/>
    <mergeCell ref="G271:I271"/>
    <mergeCell ref="G272:I272"/>
    <mergeCell ref="G273:I273"/>
    <mergeCell ref="G262:I262"/>
    <mergeCell ref="G263:I263"/>
    <mergeCell ref="G264:I264"/>
    <mergeCell ref="G265:I265"/>
    <mergeCell ref="G266:I266"/>
    <mergeCell ref="G267:I267"/>
    <mergeCell ref="G256:I256"/>
    <mergeCell ref="G257:I257"/>
    <mergeCell ref="G258:I258"/>
    <mergeCell ref="G259:I259"/>
    <mergeCell ref="G260:I260"/>
    <mergeCell ref="G261:I261"/>
    <mergeCell ref="G250:I250"/>
    <mergeCell ref="G251:I251"/>
    <mergeCell ref="G252:I252"/>
    <mergeCell ref="G253:I253"/>
    <mergeCell ref="G254:I254"/>
    <mergeCell ref="G255:I255"/>
    <mergeCell ref="G244:I244"/>
    <mergeCell ref="G245:I245"/>
    <mergeCell ref="G246:I246"/>
    <mergeCell ref="G247:I247"/>
    <mergeCell ref="G248:I248"/>
    <mergeCell ref="G249:I249"/>
    <mergeCell ref="G238:I238"/>
    <mergeCell ref="G239:I239"/>
    <mergeCell ref="G240:I240"/>
    <mergeCell ref="G241:I241"/>
    <mergeCell ref="G242:I242"/>
    <mergeCell ref="G243:I243"/>
    <mergeCell ref="G232:I232"/>
    <mergeCell ref="G233:I233"/>
    <mergeCell ref="G234:I234"/>
    <mergeCell ref="G235:I235"/>
    <mergeCell ref="G236:I236"/>
    <mergeCell ref="G237:I237"/>
    <mergeCell ref="G226:I226"/>
    <mergeCell ref="G227:I227"/>
    <mergeCell ref="G228:I228"/>
    <mergeCell ref="G229:I229"/>
    <mergeCell ref="G230:I230"/>
    <mergeCell ref="G231:I231"/>
    <mergeCell ref="G220:I220"/>
    <mergeCell ref="G221:I221"/>
    <mergeCell ref="G222:I222"/>
    <mergeCell ref="G223:I223"/>
    <mergeCell ref="G224:I224"/>
    <mergeCell ref="G225:I225"/>
    <mergeCell ref="G214:I214"/>
    <mergeCell ref="G215:I215"/>
    <mergeCell ref="G216:I216"/>
    <mergeCell ref="G217:I217"/>
    <mergeCell ref="G218:I218"/>
    <mergeCell ref="G219:I219"/>
    <mergeCell ref="G208:I208"/>
    <mergeCell ref="G209:I209"/>
    <mergeCell ref="G210:I210"/>
    <mergeCell ref="G211:I211"/>
    <mergeCell ref="G212:I212"/>
    <mergeCell ref="G213:I213"/>
    <mergeCell ref="G202:I202"/>
    <mergeCell ref="G203:I203"/>
    <mergeCell ref="G204:I204"/>
    <mergeCell ref="G205:I205"/>
    <mergeCell ref="G206:I206"/>
    <mergeCell ref="G207:I207"/>
    <mergeCell ref="G196:I196"/>
    <mergeCell ref="G197:I197"/>
    <mergeCell ref="G198:I198"/>
    <mergeCell ref="G199:I199"/>
    <mergeCell ref="G200:I200"/>
    <mergeCell ref="G201:I201"/>
    <mergeCell ref="G190:I190"/>
    <mergeCell ref="G191:I191"/>
    <mergeCell ref="G192:I192"/>
    <mergeCell ref="G193:I193"/>
    <mergeCell ref="G194:I194"/>
    <mergeCell ref="G195:I195"/>
    <mergeCell ref="G184:I184"/>
    <mergeCell ref="G185:I185"/>
    <mergeCell ref="G186:I186"/>
    <mergeCell ref="G187:I187"/>
    <mergeCell ref="G188:I188"/>
    <mergeCell ref="G189:I189"/>
    <mergeCell ref="G178:I178"/>
    <mergeCell ref="G179:I179"/>
    <mergeCell ref="G180:I180"/>
    <mergeCell ref="G181:I181"/>
    <mergeCell ref="G182:I182"/>
    <mergeCell ref="G183:I183"/>
    <mergeCell ref="G172:I172"/>
    <mergeCell ref="G173:I173"/>
    <mergeCell ref="G174:I174"/>
    <mergeCell ref="G175:I175"/>
    <mergeCell ref="G176:I176"/>
    <mergeCell ref="G177:I177"/>
    <mergeCell ref="G166:I166"/>
    <mergeCell ref="G167:I167"/>
    <mergeCell ref="G168:I168"/>
    <mergeCell ref="G169:I169"/>
    <mergeCell ref="G170:I170"/>
    <mergeCell ref="G171:I171"/>
    <mergeCell ref="G160:I160"/>
    <mergeCell ref="G161:I161"/>
    <mergeCell ref="G162:I162"/>
    <mergeCell ref="G163:I163"/>
    <mergeCell ref="G164:I164"/>
    <mergeCell ref="G165:I165"/>
    <mergeCell ref="G154:I154"/>
    <mergeCell ref="G155:I155"/>
    <mergeCell ref="G156:I156"/>
    <mergeCell ref="G157:I157"/>
    <mergeCell ref="G158:I158"/>
    <mergeCell ref="G159:I159"/>
    <mergeCell ref="G148:I148"/>
    <mergeCell ref="G149:I149"/>
    <mergeCell ref="G150:I150"/>
    <mergeCell ref="G151:I151"/>
    <mergeCell ref="G152:I152"/>
    <mergeCell ref="G153:I153"/>
    <mergeCell ref="G142:I142"/>
    <mergeCell ref="G143:I143"/>
    <mergeCell ref="G144:I144"/>
    <mergeCell ref="G145:I145"/>
    <mergeCell ref="G146:I146"/>
    <mergeCell ref="G147:I147"/>
    <mergeCell ref="G136:I136"/>
    <mergeCell ref="G137:I137"/>
    <mergeCell ref="G138:I138"/>
    <mergeCell ref="G139:I139"/>
    <mergeCell ref="G140:I140"/>
    <mergeCell ref="G141:I141"/>
    <mergeCell ref="G130:I130"/>
    <mergeCell ref="G131:I131"/>
    <mergeCell ref="G132:I132"/>
    <mergeCell ref="G133:I133"/>
    <mergeCell ref="G134:I134"/>
    <mergeCell ref="G135:I135"/>
    <mergeCell ref="G124:I124"/>
    <mergeCell ref="G125:I125"/>
    <mergeCell ref="G126:I126"/>
    <mergeCell ref="G127:I127"/>
    <mergeCell ref="G128:I128"/>
    <mergeCell ref="G129:I129"/>
    <mergeCell ref="G118:I118"/>
    <mergeCell ref="G119:I119"/>
    <mergeCell ref="G120:I120"/>
    <mergeCell ref="G121:I121"/>
    <mergeCell ref="G122:I122"/>
    <mergeCell ref="G123:I123"/>
    <mergeCell ref="G112:I112"/>
    <mergeCell ref="G113:I113"/>
    <mergeCell ref="G114:I114"/>
    <mergeCell ref="G115:I115"/>
    <mergeCell ref="G116:I116"/>
    <mergeCell ref="G117:I117"/>
    <mergeCell ref="G106:I106"/>
    <mergeCell ref="G107:I107"/>
    <mergeCell ref="G108:I108"/>
    <mergeCell ref="G109:I109"/>
    <mergeCell ref="G110:I110"/>
    <mergeCell ref="G111:I111"/>
    <mergeCell ref="G100:I100"/>
    <mergeCell ref="G101:I101"/>
    <mergeCell ref="G102:I102"/>
    <mergeCell ref="G103:I103"/>
    <mergeCell ref="G104:I104"/>
    <mergeCell ref="G105:I105"/>
    <mergeCell ref="G94:I94"/>
    <mergeCell ref="G95:I95"/>
    <mergeCell ref="G96:I96"/>
    <mergeCell ref="G97:I97"/>
    <mergeCell ref="G98:I98"/>
    <mergeCell ref="G99:I99"/>
    <mergeCell ref="G88:I88"/>
    <mergeCell ref="G89:I89"/>
    <mergeCell ref="G90:I90"/>
    <mergeCell ref="G91:I91"/>
    <mergeCell ref="G92:I92"/>
    <mergeCell ref="G93:I93"/>
    <mergeCell ref="G82:I82"/>
    <mergeCell ref="G83:I83"/>
    <mergeCell ref="G84:I84"/>
    <mergeCell ref="G85:I85"/>
    <mergeCell ref="G86:I86"/>
    <mergeCell ref="G87:I87"/>
    <mergeCell ref="G76:I76"/>
    <mergeCell ref="G77:I77"/>
    <mergeCell ref="G78:I78"/>
    <mergeCell ref="G79:I79"/>
    <mergeCell ref="G80:I80"/>
    <mergeCell ref="G81:I81"/>
    <mergeCell ref="B21:C21"/>
    <mergeCell ref="B24:C24"/>
    <mergeCell ref="G73:I73"/>
    <mergeCell ref="G74:I74"/>
    <mergeCell ref="G75:I75"/>
    <mergeCell ref="G61:I61"/>
    <mergeCell ref="G66:I66"/>
    <mergeCell ref="G67:I67"/>
    <mergeCell ref="G68:I68"/>
    <mergeCell ref="G69:I69"/>
    <mergeCell ref="G62:I62"/>
    <mergeCell ref="G63:I63"/>
    <mergeCell ref="G64:I64"/>
    <mergeCell ref="G65:I65"/>
    <mergeCell ref="B25:E25"/>
    <mergeCell ref="B736:E738"/>
    <mergeCell ref="B8:D8"/>
    <mergeCell ref="B9:D9"/>
    <mergeCell ref="B10:D10"/>
    <mergeCell ref="B11:D11"/>
    <mergeCell ref="B12:D12"/>
    <mergeCell ref="D18:E18"/>
    <mergeCell ref="G44:I44"/>
    <mergeCell ref="D21:E21"/>
    <mergeCell ref="C22:E23"/>
    <mergeCell ref="B13:D13"/>
    <mergeCell ref="B14:D14"/>
    <mergeCell ref="G70:I70"/>
    <mergeCell ref="G71:I71"/>
    <mergeCell ref="G72:I72"/>
    <mergeCell ref="G33:I33"/>
    <mergeCell ref="G30:I32"/>
    <mergeCell ref="D19:E19"/>
    <mergeCell ref="D17:E17"/>
    <mergeCell ref="F13:G15"/>
    <mergeCell ref="D24:E24"/>
    <mergeCell ref="G34:I34"/>
    <mergeCell ref="G35:I35"/>
    <mergeCell ref="G36:I36"/>
  </mergeCells>
  <conditionalFormatting sqref="H12">
    <cfRule type="containsText" dxfId="12" priority="19" operator="containsText" text="Превышена максимальная сумма кредита">
      <formula>NOT(ISERROR(SEARCH("Превышена максимальная сумма кредита",H12)))</formula>
    </cfRule>
  </conditionalFormatting>
  <conditionalFormatting sqref="H12">
    <cfRule type="containsText" dxfId="11" priority="20" operator="containsText" text="OK">
      <formula>NOT(ISERROR(SEARCH(("OK"),(H12))))</formula>
    </cfRule>
  </conditionalFormatting>
  <conditionalFormatting sqref="F28">
    <cfRule type="expression" dxfId="10" priority="16">
      <formula>$E$12&gt;$G$12</formula>
    </cfRule>
  </conditionalFormatting>
  <conditionalFormatting sqref="H11">
    <cfRule type="containsText" dxfId="9" priority="13" operator="containsText" text="ПВ ниже минимального">
      <formula>NOT(ISERROR(SEARCH("ПВ ниже минимального",H11)))</formula>
    </cfRule>
  </conditionalFormatting>
  <conditionalFormatting sqref="H11">
    <cfRule type="containsText" dxfId="8" priority="14" operator="containsText" text="OK">
      <formula>NOT(ISERROR(SEARCH(("OK"),(H11))))</formula>
    </cfRule>
  </conditionalFormatting>
  <conditionalFormatting sqref="D19:E19">
    <cfRule type="cellIs" dxfId="7" priority="12" operator="lessThan">
      <formula>0</formula>
    </cfRule>
  </conditionalFormatting>
  <conditionalFormatting sqref="C22:E23">
    <cfRule type="containsText" dxfId="6" priority="11" operator="containsText" text="Кредит в пределах максимальной суммы, установленной постановлениями. Увеличте сумму кредита для расчета по Комбо-ипотеке">
      <formula>NOT(ISERROR(SEARCH("Кредит в пределах максимальной суммы, установленной постановлениями. Увеличте сумму кредита для расчета по Комбо-ипотеке",C22)))</formula>
    </cfRule>
  </conditionalFormatting>
  <conditionalFormatting sqref="H28">
    <cfRule type="expression" dxfId="5" priority="10">
      <formula>$E$12&gt;$G$12</formula>
    </cfRule>
  </conditionalFormatting>
  <conditionalFormatting sqref="F13">
    <cfRule type="containsText" dxfId="4" priority="8" operator="containsText" text="ПВ ниже минимального">
      <formula>NOT(ISERROR(SEARCH("ПВ ниже минимального",F13)))</formula>
    </cfRule>
  </conditionalFormatting>
  <conditionalFormatting sqref="F13">
    <cfRule type="containsText" dxfId="3" priority="9" operator="containsText" text="OK">
      <formula>NOT(ISERROR(SEARCH(("OK"),(F13))))</formula>
    </cfRule>
  </conditionalFormatting>
  <conditionalFormatting sqref="B736">
    <cfRule type="containsText" dxfId="2" priority="2" operator="containsText" text="ПВ ниже минимального">
      <formula>NOT(ISERROR(SEARCH("ПВ ниже минимального",B736)))</formula>
    </cfRule>
  </conditionalFormatting>
  <conditionalFormatting sqref="B736">
    <cfRule type="containsText" dxfId="1" priority="3" operator="containsText" text="OK">
      <formula>NOT(ISERROR(SEARCH(("OK"),(B736))))</formula>
    </cfRule>
  </conditionalFormatting>
  <conditionalFormatting sqref="B736:E738">
    <cfRule type="containsText" dxfId="0" priority="1" operator="containsText" text="сумма кредита подходит под стандартные условия">
      <formula>NOT(ISERROR(SEARCH("сумма кредита подходит под стандартные условия",B736)))</formula>
    </cfRule>
  </conditionalFormatting>
  <dataValidations xWindow="994" yWindow="766" count="6">
    <dataValidation type="list" allowBlank="1" showErrorMessage="1" sqref="E15" xr:uid="{00000000-0002-0000-0000-000000000000}">
      <formula1>$X$8:$X$9</formula1>
    </dataValidation>
    <dataValidation type="list" allowBlank="1" showErrorMessage="1" sqref="J28" xr:uid="{00000000-0002-0000-0000-000001000000}">
      <formula1>$U$15:$U$16</formula1>
    </dataValidation>
    <dataValidation type="list" allowBlank="1" showErrorMessage="1" sqref="E8" xr:uid="{00000000-0002-0000-0000-000002000000}">
      <formula1>$T$8:$T$9</formula1>
    </dataValidation>
    <dataValidation allowBlank="1" sqref="J36:J634" xr:uid="{00000000-0002-0000-0000-000004000000}"/>
    <dataValidation type="list" allowBlank="1" showErrorMessage="1" sqref="E13" xr:uid="{00000000-0002-0000-0000-000005000000}">
      <formula1>$V$8:$V$38</formula1>
    </dataValidation>
    <dataValidation type="list" allowBlank="1" showErrorMessage="1" sqref="D17:E17" xr:uid="{00000000-0002-0000-0000-000003000000}">
      <formula1>$U$8:$U$10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8</vt:i4>
      </vt:variant>
    </vt:vector>
  </HeadingPairs>
  <TitlesOfParts>
    <vt:vector size="9" baseType="lpstr">
      <vt:lpstr>Калькулятор ставки, процентов</vt:lpstr>
      <vt:lpstr>а_косарь_где</vt:lpstr>
      <vt:lpstr>гусь</vt:lpstr>
      <vt:lpstr>гусь_</vt:lpstr>
      <vt:lpstr>должен_был_косарь_отдать</vt:lpstr>
      <vt:lpstr>на_пенек_сел</vt:lpstr>
      <vt:lpstr>'Калькулятор ставки, процентов'!Область_печати</vt:lpstr>
      <vt:lpstr>петух</vt:lpstr>
      <vt:lpstr>слепошарый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Каханов А.В.</dc:creator>
  <cp:lastModifiedBy>Каханов Алексей Владимирович</cp:lastModifiedBy>
  <dcterms:created xsi:type="dcterms:W3CDTF">2023-06-30T07:35:17Z</dcterms:created>
  <dcterms:modified xsi:type="dcterms:W3CDTF">2024-02-19T10:49:01Z</dcterms:modified>
</cp:coreProperties>
</file>